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7.xml" ContentType="application/vnd.openxmlformats-officedocument.drawing+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8.xml" ContentType="application/vnd.openxmlformats-officedocument.drawing+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9.xml" ContentType="application/vnd.openxmlformats-officedocument.drawing+xml"/>
  <Override PartName="/xl/ctrlProps/ctrlProp18.xml" ContentType="application/vnd.ms-excel.controlproperties+xml"/>
  <Override PartName="/xl/ctrlProps/ctrlProp19.xml" ContentType="application/vnd.ms-excel.controlproperties+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10.xml" ContentType="application/vnd.openxmlformats-officedocument.drawing+xml"/>
  <Override PartName="/xl/ctrlProps/ctrlProp23.xml" ContentType="application/vnd.ms-excel.controlproperties+xml"/>
  <Override PartName="/xl/ctrlProps/ctrlProp24.xml" ContentType="application/vnd.ms-excel.controlproperties+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drawings/drawing11.xml" ContentType="application/vnd.openxmlformats-officedocument.drawing+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ctrlProps/ctrlProp29.xml" ContentType="application/vnd.ms-excel.controlproperties+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drawings/drawing12.xml" ContentType="application/vnd.openxmlformats-officedocument.drawing+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drawings/drawing13.xml" ContentType="application/vnd.openxmlformats-officedocument.drawing+xml"/>
  <Override PartName="/xl/ctrlProps/ctrlProp37.xml" ContentType="application/vnd.ms-excel.controlproperties+xml"/>
  <Override PartName="/xl/ctrlProps/ctrlProp38.xml" ContentType="application/vnd.ms-excel.controlproperties+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charts/chart38.xml" ContentType="application/vnd.openxmlformats-officedocument.drawingml.chart+xml"/>
  <Override PartName="/xl/charts/style38.xml" ContentType="application/vnd.ms-office.chartstyle+xml"/>
  <Override PartName="/xl/charts/colors38.xml" ContentType="application/vnd.ms-office.chartcolorstyle+xml"/>
  <Override PartName="/xl/charts/chart39.xml" ContentType="application/vnd.openxmlformats-officedocument.drawingml.chart+xml"/>
  <Override PartName="/xl/charts/style39.xml" ContentType="application/vnd.ms-office.chartstyle+xml"/>
  <Override PartName="/xl/charts/colors39.xml" ContentType="application/vnd.ms-office.chartcolorstyle+xml"/>
  <Override PartName="/xl/drawings/drawing14.xml" ContentType="application/vnd.openxmlformats-officedocument.drawing+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harts/chart40.xml" ContentType="application/vnd.openxmlformats-officedocument.drawingml.chart+xml"/>
  <Override PartName="/xl/charts/style40.xml" ContentType="application/vnd.ms-office.chartstyle+xml"/>
  <Override PartName="/xl/charts/colors40.xml" ContentType="application/vnd.ms-office.chartcolorstyle+xml"/>
  <Override PartName="/xl/charts/chart41.xml" ContentType="application/vnd.openxmlformats-officedocument.drawingml.chart+xml"/>
  <Override PartName="/xl/charts/style41.xml" ContentType="application/vnd.ms-office.chartstyle+xml"/>
  <Override PartName="/xl/charts/colors41.xml" ContentType="application/vnd.ms-office.chartcolorstyle+xml"/>
  <Override PartName="/xl/charts/chart42.xml" ContentType="application/vnd.openxmlformats-officedocument.drawingml.chart+xml"/>
  <Override PartName="/xl/charts/style42.xml" ContentType="application/vnd.ms-office.chartstyle+xml"/>
  <Override PartName="/xl/charts/colors42.xml" ContentType="application/vnd.ms-office.chartcolorstyle+xml"/>
  <Override PartName="/xl/charts/chart43.xml" ContentType="application/vnd.openxmlformats-officedocument.drawingml.chart+xml"/>
  <Override PartName="/xl/charts/style43.xml" ContentType="application/vnd.ms-office.chartstyle+xml"/>
  <Override PartName="/xl/charts/colors43.xml" ContentType="application/vnd.ms-office.chartcolorstyle+xml"/>
  <Override PartName="/xl/drawings/drawing15.xml" ContentType="application/vnd.openxmlformats-officedocument.drawing+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harts/chart44.xml" ContentType="application/vnd.openxmlformats-officedocument.drawingml.chart+xml"/>
  <Override PartName="/xl/charts/style44.xml" ContentType="application/vnd.ms-office.chartstyle+xml"/>
  <Override PartName="/xl/charts/colors44.xml" ContentType="application/vnd.ms-office.chartcolorstyle+xml"/>
  <Override PartName="/xl/charts/chart45.xml" ContentType="application/vnd.openxmlformats-officedocument.drawingml.chart+xml"/>
  <Override PartName="/xl/charts/style45.xml" ContentType="application/vnd.ms-office.chartstyle+xml"/>
  <Override PartName="/xl/charts/colors45.xml" ContentType="application/vnd.ms-office.chartcolorstyle+xml"/>
  <Override PartName="/xl/charts/chart46.xml" ContentType="application/vnd.openxmlformats-officedocument.drawingml.chart+xml"/>
  <Override PartName="/xl/charts/style46.xml" ContentType="application/vnd.ms-office.chartstyle+xml"/>
  <Override PartName="/xl/charts/colors46.xml" ContentType="application/vnd.ms-office.chartcolorstyle+xml"/>
  <Override PartName="/xl/charts/chart47.xml" ContentType="application/vnd.openxmlformats-officedocument.drawingml.chart+xml"/>
  <Override PartName="/xl/charts/style47.xml" ContentType="application/vnd.ms-office.chartstyle+xml"/>
  <Override PartName="/xl/charts/colors47.xml" ContentType="application/vnd.ms-office.chartcolorstyle+xml"/>
  <Override PartName="/xl/drawings/drawing16.xml" ContentType="application/vnd.openxmlformats-officedocument.drawing+xml"/>
  <Override PartName="/xl/ctrlProps/ctrlProp53.xml" ContentType="application/vnd.ms-excel.controlproperties+xml"/>
  <Override PartName="/xl/ctrlProps/ctrlProp54.xml" ContentType="application/vnd.ms-excel.controlproperties+xml"/>
  <Override PartName="/xl/ctrlProps/ctrlProp55.xml" ContentType="application/vnd.ms-excel.controlproperties+xml"/>
  <Override PartName="/xl/ctrlProps/ctrlProp56.xml" ContentType="application/vnd.ms-excel.controlproperties+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ctrlProps/ctrlProp65.xml" ContentType="application/vnd.ms-excel.controlproperties+xml"/>
  <Override PartName="/xl/ctrlProps/ctrlProp66.xml" ContentType="application/vnd.ms-excel.controlproperties+xml"/>
  <Override PartName="/xl/ctrlProps/ctrlProp67.xml" ContentType="application/vnd.ms-excel.controlproperties+xml"/>
  <Override PartName="/xl/ctrlProps/ctrlProp68.xml" ContentType="application/vnd.ms-excel.controlproperties+xml"/>
  <Override PartName="/xl/ctrlProps/ctrlProp69.xml" ContentType="application/vnd.ms-excel.controlproperties+xml"/>
  <Override PartName="/xl/ctrlProps/ctrlProp70.xml" ContentType="application/vnd.ms-excel.controlproperties+xml"/>
  <Override PartName="/xl/ctrlProps/ctrlProp71.xml" ContentType="application/vnd.ms-excel.controlproperties+xml"/>
  <Override PartName="/xl/ctrlProps/ctrlProp72.xml" ContentType="application/vnd.ms-excel.controlproperties+xml"/>
  <Override PartName="/xl/ctrlProps/ctrlProp73.xml" ContentType="application/vnd.ms-excel.controlproperties+xml"/>
  <Override PartName="/xl/ctrlProps/ctrlProp74.xml" ContentType="application/vnd.ms-excel.controlproperties+xml"/>
  <Override PartName="/xl/ctrlProps/ctrlProp75.xml" ContentType="application/vnd.ms-excel.controlproperties+xml"/>
  <Override PartName="/xl/ctrlProps/ctrlProp76.xml" ContentType="application/vnd.ms-excel.controlproperties+xml"/>
  <Override PartName="/xl/ctrlProps/ctrlProp77.xml" ContentType="application/vnd.ms-excel.controlproperties+xml"/>
  <Override PartName="/xl/ctrlProps/ctrlProp78.xml" ContentType="application/vnd.ms-excel.controlproperties+xml"/>
  <Override PartName="/xl/ctrlProps/ctrlProp79.xml" ContentType="application/vnd.ms-excel.controlproperties+xml"/>
  <Override PartName="/xl/ctrlProps/ctrlProp80.xml" ContentType="application/vnd.ms-excel.controlproperties+xml"/>
  <Override PartName="/xl/ctrlProps/ctrlProp81.xml" ContentType="application/vnd.ms-excel.controlproperties+xml"/>
  <Override PartName="/xl/charts/chart48.xml" ContentType="application/vnd.openxmlformats-officedocument.drawingml.chart+xml"/>
  <Override PartName="/xl/charts/style48.xml" ContentType="application/vnd.ms-office.chartstyle+xml"/>
  <Override PartName="/xl/charts/colors48.xml" ContentType="application/vnd.ms-office.chartcolorstyle+xml"/>
  <Override PartName="/xl/charts/chart49.xml" ContentType="application/vnd.openxmlformats-officedocument.drawingml.chart+xml"/>
  <Override PartName="/xl/charts/style49.xml" ContentType="application/vnd.ms-office.chartstyle+xml"/>
  <Override PartName="/xl/charts/colors49.xml" ContentType="application/vnd.ms-office.chartcolorstyle+xml"/>
  <Override PartName="/xl/charts/chart50.xml" ContentType="application/vnd.openxmlformats-officedocument.drawingml.chart+xml"/>
  <Override PartName="/xl/charts/style50.xml" ContentType="application/vnd.ms-office.chartstyle+xml"/>
  <Override PartName="/xl/charts/colors50.xml" ContentType="application/vnd.ms-office.chartcolorstyle+xml"/>
  <Override PartName="/xl/charts/chart51.xml" ContentType="application/vnd.openxmlformats-officedocument.drawingml.chart+xml"/>
  <Override PartName="/xl/charts/style51.xml" ContentType="application/vnd.ms-office.chartstyle+xml"/>
  <Override PartName="/xl/charts/colors51.xml" ContentType="application/vnd.ms-office.chartcolorstyle+xml"/>
  <Override PartName="/xl/drawings/drawing17.xml" ContentType="application/vnd.openxmlformats-officedocument.drawing+xml"/>
  <Override PartName="/xl/ctrlProps/ctrlProp82.xml" ContentType="application/vnd.ms-excel.controlproperties+xml"/>
  <Override PartName="/xl/ctrlProps/ctrlProp83.xml" ContentType="application/vnd.ms-excel.controlproperties+xml"/>
  <Override PartName="/xl/ctrlProps/ctrlProp84.xml" ContentType="application/vnd.ms-excel.controlproperties+xml"/>
  <Override PartName="/xl/ctrlProps/ctrlProp85.xml" ContentType="application/vnd.ms-excel.controlproperties+xml"/>
  <Override PartName="/xl/charts/chart52.xml" ContentType="application/vnd.openxmlformats-officedocument.drawingml.chart+xml"/>
  <Override PartName="/xl/charts/style52.xml" ContentType="application/vnd.ms-office.chartstyle+xml"/>
  <Override PartName="/xl/charts/colors52.xml" ContentType="application/vnd.ms-office.chartcolorstyle+xml"/>
  <Override PartName="/xl/charts/chart53.xml" ContentType="application/vnd.openxmlformats-officedocument.drawingml.chart+xml"/>
  <Override PartName="/xl/charts/style53.xml" ContentType="application/vnd.ms-office.chartstyle+xml"/>
  <Override PartName="/xl/charts/colors53.xml" ContentType="application/vnd.ms-office.chartcolorstyle+xml"/>
  <Override PartName="/xl/charts/chart54.xml" ContentType="application/vnd.openxmlformats-officedocument.drawingml.chart+xml"/>
  <Override PartName="/xl/charts/style54.xml" ContentType="application/vnd.ms-office.chartstyle+xml"/>
  <Override PartName="/xl/charts/colors54.xml" ContentType="application/vnd.ms-office.chartcolorstyle+xml"/>
  <Override PartName="/xl/charts/chart55.xml" ContentType="application/vnd.openxmlformats-officedocument.drawingml.chart+xml"/>
  <Override PartName="/xl/charts/style55.xml" ContentType="application/vnd.ms-office.chartstyle+xml"/>
  <Override PartName="/xl/charts/colors55.xml" ContentType="application/vnd.ms-office.chartcolorstyle+xml"/>
  <Override PartName="/xl/drawings/drawing18.xml" ContentType="application/vnd.openxmlformats-officedocument.drawing+xml"/>
  <Override PartName="/xl/ctrlProps/ctrlProp86.xml" ContentType="application/vnd.ms-excel.controlproperties+xml"/>
  <Override PartName="/xl/ctrlProps/ctrlProp87.xml" ContentType="application/vnd.ms-excel.controlproperties+xml"/>
  <Override PartName="/xl/ctrlProps/ctrlProp88.xml" ContentType="application/vnd.ms-excel.controlproperties+xml"/>
  <Override PartName="/xl/ctrlProps/ctrlProp89.xml" ContentType="application/vnd.ms-excel.controlproperties+xml"/>
  <Override PartName="/xl/ctrlProps/ctrlProp90.xml" ContentType="application/vnd.ms-excel.controlproperties+xml"/>
  <Override PartName="/xl/ctrlProps/ctrlProp91.xml" ContentType="application/vnd.ms-excel.controlproperties+xml"/>
  <Override PartName="/xl/ctrlProps/ctrlProp92.xml" ContentType="application/vnd.ms-excel.controlproperties+xml"/>
  <Override PartName="/xl/ctrlProps/ctrlProp93.xml" ContentType="application/vnd.ms-excel.controlproperties+xml"/>
  <Override PartName="/xl/ctrlProps/ctrlProp94.xml" ContentType="application/vnd.ms-excel.controlproperties+xml"/>
  <Override PartName="/xl/ctrlProps/ctrlProp95.xml" ContentType="application/vnd.ms-excel.controlproperties+xml"/>
  <Override PartName="/xl/ctrlProps/ctrlProp96.xml" ContentType="application/vnd.ms-excel.controlproperties+xml"/>
  <Override PartName="/xl/ctrlProps/ctrlProp97.xml" ContentType="application/vnd.ms-excel.controlproperties+xml"/>
  <Override PartName="/xl/ctrlProps/ctrlProp98.xml" ContentType="application/vnd.ms-excel.controlproperties+xml"/>
  <Override PartName="/xl/charts/chart56.xml" ContentType="application/vnd.openxmlformats-officedocument.drawingml.chart+xml"/>
  <Override PartName="/xl/charts/style56.xml" ContentType="application/vnd.ms-office.chartstyle+xml"/>
  <Override PartName="/xl/charts/colors56.xml" ContentType="application/vnd.ms-office.chartcolorstyle+xml"/>
  <Override PartName="/xl/charts/chart57.xml" ContentType="application/vnd.openxmlformats-officedocument.drawingml.chart+xml"/>
  <Override PartName="/xl/charts/style57.xml" ContentType="application/vnd.ms-office.chartstyle+xml"/>
  <Override PartName="/xl/charts/colors57.xml" ContentType="application/vnd.ms-office.chartcolorstyle+xml"/>
  <Override PartName="/xl/charts/chart58.xml" ContentType="application/vnd.openxmlformats-officedocument.drawingml.chart+xml"/>
  <Override PartName="/xl/charts/style58.xml" ContentType="application/vnd.ms-office.chartstyle+xml"/>
  <Override PartName="/xl/charts/colors58.xml" ContentType="application/vnd.ms-office.chartcolorstyle+xml"/>
  <Override PartName="/xl/charts/chart59.xml" ContentType="application/vnd.openxmlformats-officedocument.drawingml.chart+xml"/>
  <Override PartName="/xl/charts/style59.xml" ContentType="application/vnd.ms-office.chartstyle+xml"/>
  <Override PartName="/xl/charts/colors59.xml" ContentType="application/vnd.ms-office.chartcolorstyle+xml"/>
  <Override PartName="/xl/drawings/drawing19.xml" ContentType="application/vnd.openxmlformats-officedocument.drawing+xml"/>
  <Override PartName="/xl/ctrlProps/ctrlProp99.xml" ContentType="application/vnd.ms-excel.controlproperties+xml"/>
  <Override PartName="/xl/ctrlProps/ctrlProp100.xml" ContentType="application/vnd.ms-excel.controlproperties+xml"/>
  <Override PartName="/xl/ctrlProps/ctrlProp101.xml" ContentType="application/vnd.ms-excel.controlproperties+xml"/>
  <Override PartName="/xl/ctrlProps/ctrlProp102.xml" ContentType="application/vnd.ms-excel.controlproperties+xml"/>
  <Override PartName="/xl/ctrlProps/ctrlProp103.xml" ContentType="application/vnd.ms-excel.controlproperties+xml"/>
  <Override PartName="/xl/charts/chart60.xml" ContentType="application/vnd.openxmlformats-officedocument.drawingml.chart+xml"/>
  <Override PartName="/xl/charts/style60.xml" ContentType="application/vnd.ms-office.chartstyle+xml"/>
  <Override PartName="/xl/charts/colors60.xml" ContentType="application/vnd.ms-office.chartcolorstyle+xml"/>
  <Override PartName="/xl/charts/chart61.xml" ContentType="application/vnd.openxmlformats-officedocument.drawingml.chart+xml"/>
  <Override PartName="/xl/charts/style61.xml" ContentType="application/vnd.ms-office.chartstyle+xml"/>
  <Override PartName="/xl/charts/colors61.xml" ContentType="application/vnd.ms-office.chartcolorstyle+xml"/>
  <Override PartName="/xl/charts/chart62.xml" ContentType="application/vnd.openxmlformats-officedocument.drawingml.chart+xml"/>
  <Override PartName="/xl/charts/style62.xml" ContentType="application/vnd.ms-office.chartstyle+xml"/>
  <Override PartName="/xl/charts/colors62.xml" ContentType="application/vnd.ms-office.chartcolorstyle+xml"/>
  <Override PartName="/xl/charts/chart63.xml" ContentType="application/vnd.openxmlformats-officedocument.drawingml.chart+xml"/>
  <Override PartName="/xl/charts/style63.xml" ContentType="application/vnd.ms-office.chartstyle+xml"/>
  <Override PartName="/xl/charts/colors63.xml" ContentType="application/vnd.ms-office.chartcolorstyle+xml"/>
  <Override PartName="/xl/drawings/drawing20.xml" ContentType="application/vnd.openxmlformats-officedocument.drawing+xml"/>
  <Override PartName="/xl/ctrlProps/ctrlProp104.xml" ContentType="application/vnd.ms-excel.controlproperties+xml"/>
  <Override PartName="/xl/ctrlProps/ctrlProp105.xml" ContentType="application/vnd.ms-excel.controlproperties+xml"/>
  <Override PartName="/xl/ctrlProps/ctrlProp106.xml" ContentType="application/vnd.ms-excel.controlproperties+xml"/>
  <Override PartName="/xl/ctrlProps/ctrlProp107.xml" ContentType="application/vnd.ms-excel.controlproperties+xml"/>
  <Override PartName="/xl/ctrlProps/ctrlProp108.xml" ContentType="application/vnd.ms-excel.controlproperties+xml"/>
  <Override PartName="/xl/ctrlProps/ctrlProp109.xml" ContentType="application/vnd.ms-excel.controlproperties+xml"/>
  <Override PartName="/xl/charts/chart64.xml" ContentType="application/vnd.openxmlformats-officedocument.drawingml.chart+xml"/>
  <Override PartName="/xl/charts/style64.xml" ContentType="application/vnd.ms-office.chartstyle+xml"/>
  <Override PartName="/xl/charts/colors64.xml" ContentType="application/vnd.ms-office.chartcolorstyle+xml"/>
  <Override PartName="/xl/charts/chart65.xml" ContentType="application/vnd.openxmlformats-officedocument.drawingml.chart+xml"/>
  <Override PartName="/xl/charts/style65.xml" ContentType="application/vnd.ms-office.chartstyle+xml"/>
  <Override PartName="/xl/charts/colors65.xml" ContentType="application/vnd.ms-office.chartcolorstyle+xml"/>
  <Override PartName="/xl/charts/chart66.xml" ContentType="application/vnd.openxmlformats-officedocument.drawingml.chart+xml"/>
  <Override PartName="/xl/charts/style66.xml" ContentType="application/vnd.ms-office.chartstyle+xml"/>
  <Override PartName="/xl/charts/colors66.xml" ContentType="application/vnd.ms-office.chartcolorstyle+xml"/>
  <Override PartName="/xl/charts/chart67.xml" ContentType="application/vnd.openxmlformats-officedocument.drawingml.chart+xml"/>
  <Override PartName="/xl/charts/style67.xml" ContentType="application/vnd.ms-office.chartstyle+xml"/>
  <Override PartName="/xl/charts/colors67.xml" ContentType="application/vnd.ms-office.chartcolorstyle+xml"/>
  <Override PartName="/xl/drawings/drawing21.xml" ContentType="application/vnd.openxmlformats-officedocument.drawing+xml"/>
  <Override PartName="/xl/ctrlProps/ctrlProp110.xml" ContentType="application/vnd.ms-excel.controlproperties+xml"/>
  <Override PartName="/xl/ctrlProps/ctrlProp111.xml" ContentType="application/vnd.ms-excel.controlproperties+xml"/>
  <Override PartName="/xl/ctrlProps/ctrlProp112.xml" ContentType="application/vnd.ms-excel.controlproperties+xml"/>
  <Override PartName="/xl/ctrlProps/ctrlProp113.xml" ContentType="application/vnd.ms-excel.controlproperties+xml"/>
  <Override PartName="/xl/ctrlProps/ctrlProp114.xml" ContentType="application/vnd.ms-excel.controlproperties+xml"/>
  <Override PartName="/xl/ctrlProps/ctrlProp115.xml" ContentType="application/vnd.ms-excel.controlproperties+xml"/>
  <Override PartName="/xl/ctrlProps/ctrlProp116.xml" ContentType="application/vnd.ms-excel.controlproperties+xml"/>
  <Override PartName="/xl/ctrlProps/ctrlProp117.xml" ContentType="application/vnd.ms-excel.controlproperties+xml"/>
  <Override PartName="/xl/ctrlProps/ctrlProp118.xml" ContentType="application/vnd.ms-excel.controlproperties+xml"/>
  <Override PartName="/xl/ctrlProps/ctrlProp119.xml" ContentType="application/vnd.ms-excel.controlproperties+xml"/>
  <Override PartName="/xl/ctrlProps/ctrlProp120.xml" ContentType="application/vnd.ms-excel.controlproperties+xml"/>
  <Override PartName="/xl/ctrlProps/ctrlProp121.xml" ContentType="application/vnd.ms-excel.controlproperties+xml"/>
  <Override PartName="/xl/charts/chart68.xml" ContentType="application/vnd.openxmlformats-officedocument.drawingml.chart+xml"/>
  <Override PartName="/xl/charts/style68.xml" ContentType="application/vnd.ms-office.chartstyle+xml"/>
  <Override PartName="/xl/charts/colors68.xml" ContentType="application/vnd.ms-office.chartcolorstyle+xml"/>
  <Override PartName="/xl/charts/chart69.xml" ContentType="application/vnd.openxmlformats-officedocument.drawingml.chart+xml"/>
  <Override PartName="/xl/charts/style69.xml" ContentType="application/vnd.ms-office.chartstyle+xml"/>
  <Override PartName="/xl/charts/colors69.xml" ContentType="application/vnd.ms-office.chartcolorstyle+xml"/>
  <Override PartName="/xl/charts/chart70.xml" ContentType="application/vnd.openxmlformats-officedocument.drawingml.chart+xml"/>
  <Override PartName="/xl/charts/style70.xml" ContentType="application/vnd.ms-office.chartstyle+xml"/>
  <Override PartName="/xl/charts/colors70.xml" ContentType="application/vnd.ms-office.chartcolorstyle+xml"/>
  <Override PartName="/xl/charts/chart71.xml" ContentType="application/vnd.openxmlformats-officedocument.drawingml.chart+xml"/>
  <Override PartName="/xl/charts/style71.xml" ContentType="application/vnd.ms-office.chartstyle+xml"/>
  <Override PartName="/xl/charts/colors71.xml" ContentType="application/vnd.ms-office.chartcolorstyle+xml"/>
  <Override PartName="/xl/drawings/drawing22.xml" ContentType="application/vnd.openxmlformats-officedocument.drawing+xml"/>
  <Override PartName="/xl/charts/chart72.xml" ContentType="application/vnd.openxmlformats-officedocument.drawingml.chart+xml"/>
  <Override PartName="/xl/charts/style72.xml" ContentType="application/vnd.ms-office.chartstyle+xml"/>
  <Override PartName="/xl/charts/colors72.xml" ContentType="application/vnd.ms-office.chartcolorstyle+xml"/>
  <Override PartName="/xl/charts/chart73.xml" ContentType="application/vnd.openxmlformats-officedocument.drawingml.chart+xml"/>
  <Override PartName="/xl/charts/style73.xml" ContentType="application/vnd.ms-office.chartstyle+xml"/>
  <Override PartName="/xl/charts/colors73.xml" ContentType="application/vnd.ms-office.chartcolorstyle+xml"/>
  <Override PartName="/xl/drawings/drawing23.xml" ContentType="application/vnd.openxmlformats-officedocument.drawing+xml"/>
  <Override PartName="/xl/charts/chart74.xml" ContentType="application/vnd.openxmlformats-officedocument.drawingml.chart+xml"/>
  <Override PartName="/xl/charts/style74.xml" ContentType="application/vnd.ms-office.chartstyle+xml"/>
  <Override PartName="/xl/charts/colors74.xml" ContentType="application/vnd.ms-office.chartcolorstyle+xml"/>
  <Override PartName="/xl/charts/chart75.xml" ContentType="application/vnd.openxmlformats-officedocument.drawingml.chart+xml"/>
  <Override PartName="/xl/charts/style75.xml" ContentType="application/vnd.ms-office.chartstyle+xml"/>
  <Override PartName="/xl/charts/colors75.xml" ContentType="application/vnd.ms-office.chartcolorstyle+xml"/>
  <Override PartName="/xl/charts/chart76.xml" ContentType="application/vnd.openxmlformats-officedocument.drawingml.chart+xml"/>
  <Override PartName="/xl/charts/style76.xml" ContentType="application/vnd.ms-office.chartstyle+xml"/>
  <Override PartName="/xl/charts/colors76.xml" ContentType="application/vnd.ms-office.chartcolorstyle+xml"/>
  <Override PartName="/xl/charts/chart77.xml" ContentType="application/vnd.openxmlformats-officedocument.drawingml.chart+xml"/>
  <Override PartName="/xl/charts/style77.xml" ContentType="application/vnd.ms-office.chartstyle+xml"/>
  <Override PartName="/xl/charts/colors77.xml" ContentType="application/vnd.ms-office.chartcolorstyle+xml"/>
  <Override PartName="/xl/drawings/drawing24.xml" ContentType="application/vnd.openxmlformats-officedocument.drawing+xml"/>
  <Override PartName="/xl/charts/chart78.xml" ContentType="application/vnd.openxmlformats-officedocument.drawingml.chart+xml"/>
  <Override PartName="/xl/charts/style78.xml" ContentType="application/vnd.ms-office.chartstyle+xml"/>
  <Override PartName="/xl/charts/colors78.xml" ContentType="application/vnd.ms-office.chartcolorstyle+xml"/>
  <Override PartName="/xl/charts/chart79.xml" ContentType="application/vnd.openxmlformats-officedocument.drawingml.chart+xml"/>
  <Override PartName="/xl/charts/style79.xml" ContentType="application/vnd.ms-office.chartstyle+xml"/>
  <Override PartName="/xl/charts/colors79.xml" ContentType="application/vnd.ms-office.chartcolorstyle+xml"/>
  <Override PartName="/xl/charts/chart80.xml" ContentType="application/vnd.openxmlformats-officedocument.drawingml.chart+xml"/>
  <Override PartName="/xl/charts/style80.xml" ContentType="application/vnd.ms-office.chartstyle+xml"/>
  <Override PartName="/xl/charts/colors80.xml" ContentType="application/vnd.ms-office.chartcolorstyle+xml"/>
  <Override PartName="/xl/charts/chart81.xml" ContentType="application/vnd.openxmlformats-officedocument.drawingml.chart+xml"/>
  <Override PartName="/xl/charts/style81.xml" ContentType="application/vnd.ms-office.chartstyle+xml"/>
  <Override PartName="/xl/charts/colors8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611"/>
  <workbookPr codeName="ThisWorkbook"/>
  <mc:AlternateContent xmlns:mc="http://schemas.openxmlformats.org/markup-compatibility/2006">
    <mc:Choice Requires="x15">
      <x15ac:absPath xmlns:x15ac="http://schemas.microsoft.com/office/spreadsheetml/2010/11/ac" url="/Users/arielschindler/Desktop/"/>
    </mc:Choice>
  </mc:AlternateContent>
  <xr:revisionPtr revIDLastSave="0" documentId="8_{78403949-91E8-5840-B669-D38E7CA440C4}" xr6:coauthVersionLast="47" xr6:coauthVersionMax="47" xr10:uidLastSave="{00000000-0000-0000-0000-000000000000}"/>
  <bookViews>
    <workbookView xWindow="0" yWindow="500" windowWidth="23260" windowHeight="12580" tabRatio="906" firstSheet="14" activeTab="15" xr2:uid="{00000000-000D-0000-FFFF-FFFF00000000}"/>
  </bookViews>
  <sheets>
    <sheet name="READ FIRST User Guide" sheetId="57" r:id="rId1"/>
    <sheet name="1. Start Page" sheetId="45" r:id="rId2"/>
    <sheet name="2. Enabling Conditions Overview" sheetId="10" r:id="rId3"/>
    <sheet name="3. Community Representation" sheetId="11" r:id="rId4"/>
    <sheet name="Gender Ratio_Tooltip" sheetId="6" state="hidden" r:id="rId5"/>
    <sheet name="4.  Gender" sheetId="22" r:id="rId6"/>
    <sheet name="5. Marginalized &amp; Vulnerable" sheetId="23" r:id="rId7"/>
    <sheet name="6. Institutional Capacity" sheetId="24" r:id="rId8"/>
    <sheet name="7. Technical Capacity" sheetId="25" r:id="rId9"/>
    <sheet name="8. Multi-Stakeholder Working" sheetId="26" r:id="rId10"/>
    <sheet name="9. Cross-Cultural Understanding" sheetId="27" r:id="rId11"/>
    <sheet name="10. Collaborative Design" sheetId="28" r:id="rId12"/>
    <sheet name="11. Policies &amp; Procedures" sheetId="30" r:id="rId13"/>
    <sheet name="12. Dedicated Personnel" sheetId="31" r:id="rId14"/>
    <sheet name="13. Recognition of Customary" sheetId="32" r:id="rId15"/>
    <sheet name="14. Prerequisite Steps 1-3" sheetId="37" r:id="rId16"/>
    <sheet name="15. Step 4. Consideration" sheetId="39" r:id="rId17"/>
    <sheet name="16. Step 5. Impact Assessment" sheetId="40" r:id="rId18"/>
    <sheet name="17. Step 6. Willingness" sheetId="41" r:id="rId19"/>
    <sheet name="18. Step 7. Negotiations" sheetId="42" r:id="rId20"/>
    <sheet name="19. Step 8. Sustainability" sheetId="43" r:id="rId21"/>
    <sheet name="Background Tab" sheetId="20" state="hidden" r:id="rId22"/>
    <sheet name="Glossary" sheetId="58" r:id="rId23"/>
    <sheet name="Further Information" sheetId="59" r:id="rId24"/>
  </sheets>
  <definedNames>
    <definedName name="Insert_link_here._Use__www.__prefix.">'13. Recognition of Customary'!$O$24</definedName>
  </definedNames>
  <calcPr calcId="191028"/>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2" i="37" l="1"/>
  <c r="F58" i="24"/>
  <c r="C21" i="40"/>
  <c r="F21" i="40"/>
  <c r="O54" i="28"/>
  <c r="O47" i="28"/>
  <c r="E2" i="32"/>
  <c r="O58" i="27"/>
  <c r="O51" i="27"/>
  <c r="O44" i="27"/>
  <c r="O37" i="27"/>
  <c r="O30" i="27"/>
  <c r="O34" i="26"/>
  <c r="O27" i="26"/>
  <c r="O56" i="25"/>
  <c r="O48" i="25"/>
  <c r="O41" i="25"/>
  <c r="O34" i="25"/>
  <c r="O27" i="25"/>
  <c r="O66" i="24"/>
  <c r="O56" i="24"/>
  <c r="O48" i="24"/>
  <c r="O41" i="24"/>
  <c r="O34" i="24"/>
  <c r="O27" i="24"/>
  <c r="O53" i="23"/>
  <c r="O45" i="23"/>
  <c r="O37" i="23"/>
  <c r="O30" i="23"/>
  <c r="O41" i="22"/>
  <c r="O34" i="22"/>
  <c r="O27" i="22"/>
  <c r="O48" i="11"/>
  <c r="O41" i="11"/>
  <c r="O34" i="11"/>
  <c r="O27" i="11"/>
  <c r="O107" i="43"/>
  <c r="O99" i="43"/>
  <c r="O92" i="43"/>
  <c r="O79" i="43"/>
  <c r="O72" i="43"/>
  <c r="O66" i="43"/>
  <c r="O59" i="43"/>
  <c r="O48" i="43"/>
  <c r="O42" i="43"/>
  <c r="O36" i="43"/>
  <c r="O30" i="43"/>
  <c r="O24" i="43"/>
  <c r="O60" i="42"/>
  <c r="O52" i="42"/>
  <c r="O46" i="42"/>
  <c r="O40" i="42"/>
  <c r="O31" i="42"/>
  <c r="O24" i="42"/>
  <c r="O48" i="41"/>
  <c r="O42" i="41"/>
  <c r="O36" i="41"/>
  <c r="O30" i="41"/>
  <c r="O24" i="41"/>
  <c r="O122" i="40"/>
  <c r="O116" i="40"/>
  <c r="O109" i="40"/>
  <c r="O97" i="40"/>
  <c r="O91" i="40"/>
  <c r="O85" i="40"/>
  <c r="O74" i="40"/>
  <c r="O66" i="40"/>
  <c r="O60" i="40"/>
  <c r="O54" i="40"/>
  <c r="O48" i="40"/>
  <c r="O42" i="40"/>
  <c r="O36" i="40"/>
  <c r="O45" i="39"/>
  <c r="O39" i="39"/>
  <c r="O33" i="39"/>
  <c r="O27" i="39"/>
  <c r="O190" i="37"/>
  <c r="O184" i="37"/>
  <c r="O178" i="37"/>
  <c r="O172" i="37"/>
  <c r="O166" i="37"/>
  <c r="O160" i="37"/>
  <c r="O152" i="37"/>
  <c r="O140" i="37"/>
  <c r="O134" i="37"/>
  <c r="O124" i="37"/>
  <c r="O118" i="37"/>
  <c r="O112" i="37"/>
  <c r="O102" i="37"/>
  <c r="O96" i="37"/>
  <c r="O86" i="37"/>
  <c r="O80" i="37"/>
  <c r="O63" i="37" s="1"/>
  <c r="O69" i="37"/>
  <c r="O53" i="37"/>
  <c r="O47" i="37"/>
  <c r="O40" i="37"/>
  <c r="O30" i="37"/>
  <c r="O43" i="32"/>
  <c r="O36" i="32"/>
  <c r="O29" i="32"/>
  <c r="O49" i="31"/>
  <c r="O43" i="31"/>
  <c r="O36" i="31"/>
  <c r="O29" i="31"/>
  <c r="O80" i="30"/>
  <c r="O73" i="30"/>
  <c r="O64" i="30"/>
  <c r="O57" i="30"/>
  <c r="O50" i="30"/>
  <c r="O42" i="30"/>
  <c r="O35" i="30"/>
  <c r="O61" i="28"/>
  <c r="R42" i="31"/>
  <c r="R40" i="30"/>
  <c r="R100" i="37"/>
  <c r="R94" i="37"/>
  <c r="H92" i="37" s="1"/>
  <c r="R145" i="37" l="1"/>
  <c r="H148" i="37" s="1"/>
  <c r="R153" i="37"/>
  <c r="H156" i="37" s="1"/>
  <c r="R186" i="37"/>
  <c r="H186" i="37" s="1"/>
  <c r="R180" i="37"/>
  <c r="R174" i="37"/>
  <c r="H174" i="37" s="1"/>
  <c r="R162" i="37"/>
  <c r="H162" i="37" s="1"/>
  <c r="R168" i="37"/>
  <c r="H168" i="37" s="1"/>
  <c r="Y4" i="37"/>
  <c r="R83" i="37"/>
  <c r="H82" i="37" s="1"/>
  <c r="R77" i="37"/>
  <c r="H76" i="37" s="1"/>
  <c r="H120" i="37"/>
  <c r="H98" i="37"/>
  <c r="H136" i="37"/>
  <c r="H130" i="37"/>
  <c r="H114" i="37"/>
  <c r="H108" i="37"/>
  <c r="H40" i="31"/>
  <c r="R57" i="10" s="1"/>
  <c r="H39" i="30"/>
  <c r="R47" i="10" s="1"/>
  <c r="D44" i="37" l="1"/>
  <c r="E2" i="45"/>
  <c r="E2" i="10" l="1"/>
  <c r="R78" i="30" l="1"/>
  <c r="H77" i="30" s="1"/>
  <c r="R52" i="10" s="1"/>
  <c r="R71" i="30"/>
  <c r="H70" i="30" l="1"/>
  <c r="R51" i="10" s="1"/>
  <c r="R64" i="24"/>
  <c r="H62" i="24" s="1"/>
  <c r="I55" i="10" s="1"/>
  <c r="Y4" i="43"/>
  <c r="V4" i="43"/>
  <c r="E2" i="43"/>
  <c r="Y4" i="42"/>
  <c r="V4" i="42"/>
  <c r="E2" i="42"/>
  <c r="Y4" i="41"/>
  <c r="V4" i="41"/>
  <c r="E2" i="41"/>
  <c r="Y4" i="40"/>
  <c r="V4" i="40"/>
  <c r="E2" i="40"/>
  <c r="Y4" i="39"/>
  <c r="V4" i="39"/>
  <c r="E2" i="39"/>
  <c r="V4" i="37"/>
  <c r="Y4" i="32"/>
  <c r="V4" i="32"/>
  <c r="Y4" i="31"/>
  <c r="V4" i="31"/>
  <c r="E2" i="31"/>
  <c r="Y4" i="30"/>
  <c r="V4" i="30"/>
  <c r="E2" i="30"/>
  <c r="Y4" i="28"/>
  <c r="V4" i="28"/>
  <c r="E2" i="28"/>
  <c r="Y4" i="27"/>
  <c r="V4" i="27"/>
  <c r="E2" i="27"/>
  <c r="Y4" i="26"/>
  <c r="V4" i="26"/>
  <c r="E2" i="26"/>
  <c r="Y4" i="25"/>
  <c r="V4" i="25"/>
  <c r="E2" i="25"/>
  <c r="Y4" i="24"/>
  <c r="V4" i="24"/>
  <c r="E2" i="24"/>
  <c r="Y4" i="23"/>
  <c r="V4" i="23"/>
  <c r="E2" i="23"/>
  <c r="Y4" i="22"/>
  <c r="V4" i="22"/>
  <c r="E2" i="22"/>
  <c r="Y4" i="11"/>
  <c r="V4" i="11"/>
  <c r="E2" i="11"/>
  <c r="C20" i="45"/>
  <c r="C32" i="45"/>
  <c r="C29" i="45"/>
  <c r="C26" i="45"/>
  <c r="C23" i="45"/>
  <c r="C17" i="45"/>
  <c r="C14" i="45"/>
  <c r="C11" i="45"/>
  <c r="R51" i="23" l="1"/>
  <c r="H50" i="23" s="1"/>
  <c r="R42" i="23"/>
  <c r="R35" i="23"/>
  <c r="H34" i="23" s="1"/>
  <c r="R28" i="23"/>
  <c r="H27" i="23" s="1"/>
  <c r="R54" i="24"/>
  <c r="R46" i="24"/>
  <c r="R39" i="24"/>
  <c r="R32" i="24"/>
  <c r="R25" i="24"/>
  <c r="R54" i="25"/>
  <c r="H53" i="25" s="1"/>
  <c r="I62" i="10" s="1"/>
  <c r="R46" i="25"/>
  <c r="H45" i="25" s="1"/>
  <c r="I61" i="10" s="1"/>
  <c r="R39" i="25"/>
  <c r="H38" i="25" s="1"/>
  <c r="R32" i="25"/>
  <c r="H31" i="25" s="1"/>
  <c r="R25" i="25"/>
  <c r="H24" i="25" s="1"/>
  <c r="R32" i="26"/>
  <c r="R25" i="26"/>
  <c r="H24" i="26" s="1"/>
  <c r="R28" i="27"/>
  <c r="H26" i="27" s="1"/>
  <c r="R35" i="27"/>
  <c r="R49" i="27"/>
  <c r="R57" i="27"/>
  <c r="R59" i="28"/>
  <c r="R52" i="28"/>
  <c r="H51" i="28" s="1"/>
  <c r="R44" i="28"/>
  <c r="H44" i="28" s="1"/>
  <c r="R25" i="28"/>
  <c r="R62" i="30"/>
  <c r="R55" i="30"/>
  <c r="R48" i="30"/>
  <c r="R33" i="30"/>
  <c r="R27" i="31"/>
  <c r="R34" i="31"/>
  <c r="R47" i="31"/>
  <c r="R27" i="32"/>
  <c r="R34" i="32"/>
  <c r="R41" i="32"/>
  <c r="H58" i="28"/>
  <c r="R25" i="22"/>
  <c r="H24" i="22" s="1"/>
  <c r="R39" i="22"/>
  <c r="H38" i="22" s="1"/>
  <c r="R32" i="22"/>
  <c r="H31" i="22" s="1"/>
  <c r="R45" i="39"/>
  <c r="R39" i="39"/>
  <c r="R33" i="39"/>
  <c r="R27" i="39"/>
  <c r="R119" i="40"/>
  <c r="H118" i="40" s="1"/>
  <c r="R113" i="40"/>
  <c r="R107" i="40"/>
  <c r="H104" i="40" s="1"/>
  <c r="R94" i="40"/>
  <c r="H93" i="40" s="1"/>
  <c r="R88" i="40"/>
  <c r="H87" i="40" s="1"/>
  <c r="R82" i="40"/>
  <c r="R69" i="40"/>
  <c r="H68" i="40" s="1"/>
  <c r="R63" i="40"/>
  <c r="H62" i="40" s="1"/>
  <c r="R57" i="40"/>
  <c r="H56" i="40" s="1"/>
  <c r="R51" i="40"/>
  <c r="H50" i="40" s="1"/>
  <c r="R45" i="40"/>
  <c r="H44" i="40" s="1"/>
  <c r="R39" i="40"/>
  <c r="H38" i="40" s="1"/>
  <c r="R33" i="40"/>
  <c r="R47" i="41"/>
  <c r="H44" i="41" s="1"/>
  <c r="R41" i="41"/>
  <c r="H38" i="41" s="1"/>
  <c r="R35" i="41"/>
  <c r="H32" i="41" s="1"/>
  <c r="R29" i="41"/>
  <c r="H26" i="41" s="1"/>
  <c r="R22" i="41"/>
  <c r="H20" i="41" s="1"/>
  <c r="R90" i="43"/>
  <c r="R78" i="43"/>
  <c r="H74" i="43" s="1"/>
  <c r="R58" i="43"/>
  <c r="R21" i="43"/>
  <c r="H112" i="40" l="1"/>
  <c r="H81" i="40"/>
  <c r="H32" i="40"/>
  <c r="D45" i="40" s="1"/>
  <c r="B19" i="20"/>
  <c r="F68" i="37"/>
  <c r="F42" i="43" s="1"/>
  <c r="B20" i="20"/>
  <c r="H63" i="22"/>
  <c r="D51" i="40"/>
  <c r="D48" i="40"/>
  <c r="R104" i="43"/>
  <c r="H101" i="43" s="1"/>
  <c r="R96" i="43"/>
  <c r="H95" i="43" s="1"/>
  <c r="H87" i="43"/>
  <c r="R69" i="43"/>
  <c r="H68" i="43" s="1"/>
  <c r="R63" i="43"/>
  <c r="H62" i="43" s="1"/>
  <c r="H55" i="43"/>
  <c r="R45" i="43"/>
  <c r="H44" i="43" s="1"/>
  <c r="R39" i="43"/>
  <c r="H38" i="43" s="1"/>
  <c r="R33" i="43"/>
  <c r="H32" i="43" s="1"/>
  <c r="R27" i="43"/>
  <c r="H26" i="43" s="1"/>
  <c r="H18" i="43"/>
  <c r="R55" i="42"/>
  <c r="H54" i="42" s="1"/>
  <c r="R49" i="42"/>
  <c r="H48" i="42" s="1"/>
  <c r="R43" i="42"/>
  <c r="H42" i="42" s="1"/>
  <c r="R37" i="42"/>
  <c r="H36" i="42" s="1"/>
  <c r="R27" i="42"/>
  <c r="H26" i="42" s="1"/>
  <c r="R21" i="42"/>
  <c r="H20" i="42" s="1"/>
  <c r="F44" i="39" l="1"/>
  <c r="F23" i="30"/>
  <c r="F22" i="32"/>
  <c r="F24" i="31"/>
  <c r="F22" i="28"/>
  <c r="F23" i="27"/>
  <c r="F22" i="26"/>
  <c r="F22" i="25"/>
  <c r="F22" i="24"/>
  <c r="F22" i="22"/>
  <c r="F25" i="23"/>
  <c r="B21" i="20"/>
  <c r="F41" i="41"/>
  <c r="L40" i="45" s="1"/>
  <c r="F54" i="40"/>
  <c r="B22" i="20"/>
  <c r="F41" i="42"/>
  <c r="D60" i="43"/>
  <c r="F72" i="37"/>
  <c r="D54" i="43"/>
  <c r="F76" i="37"/>
  <c r="F62" i="40" s="1"/>
  <c r="D57" i="43"/>
  <c r="H120" i="43"/>
  <c r="H12" i="43" s="1"/>
  <c r="H79" i="42"/>
  <c r="H12" i="42" s="1"/>
  <c r="H60" i="41"/>
  <c r="H12" i="41" s="1"/>
  <c r="D45" i="41"/>
  <c r="F64" i="37"/>
  <c r="F38" i="43" s="1"/>
  <c r="H41" i="39"/>
  <c r="H35" i="39"/>
  <c r="H29" i="39"/>
  <c r="H23" i="39"/>
  <c r="H180" i="37"/>
  <c r="R66" i="37"/>
  <c r="H65" i="37" s="1"/>
  <c r="D38" i="37" s="1"/>
  <c r="R60" i="37"/>
  <c r="H59" i="37" s="1"/>
  <c r="R50" i="37"/>
  <c r="H49" i="37" s="1"/>
  <c r="R44" i="37"/>
  <c r="H43" i="37" s="1"/>
  <c r="D35" i="37" s="1"/>
  <c r="D41" i="37" l="1"/>
  <c r="L38" i="45"/>
  <c r="C54" i="40"/>
  <c r="N38" i="45"/>
  <c r="C58" i="40"/>
  <c r="B18" i="20"/>
  <c r="B23" i="20" s="1"/>
  <c r="C16" i="20" s="1"/>
  <c r="B16" i="20" s="1"/>
  <c r="P38" i="45"/>
  <c r="C62" i="40"/>
  <c r="F47" i="37"/>
  <c r="F40" i="45" s="1"/>
  <c r="F45" i="42"/>
  <c r="N40" i="45" s="1"/>
  <c r="F58" i="40"/>
  <c r="F60" i="37"/>
  <c r="F33" i="42" s="1"/>
  <c r="D37" i="39"/>
  <c r="C47" i="37"/>
  <c r="F37" i="41"/>
  <c r="F37" i="42"/>
  <c r="F41" i="40"/>
  <c r="J40" i="45" s="1"/>
  <c r="F40" i="39"/>
  <c r="D52" i="37"/>
  <c r="D32" i="37"/>
  <c r="C44" i="39"/>
  <c r="C68" i="37"/>
  <c r="F48" i="39"/>
  <c r="F48" i="41"/>
  <c r="F46" i="43"/>
  <c r="C48" i="41"/>
  <c r="C48" i="39"/>
  <c r="C72" i="37"/>
  <c r="F52" i="42"/>
  <c r="F50" i="43"/>
  <c r="P40" i="45" s="1"/>
  <c r="F52" i="39"/>
  <c r="F52" i="41"/>
  <c r="C76" i="37"/>
  <c r="C52" i="41"/>
  <c r="C52" i="42"/>
  <c r="C52" i="39"/>
  <c r="C42" i="43"/>
  <c r="C41" i="42"/>
  <c r="C45" i="42"/>
  <c r="D49" i="42"/>
  <c r="C46" i="43"/>
  <c r="C50" i="43"/>
  <c r="C41" i="41"/>
  <c r="H133" i="40"/>
  <c r="H12" i="40" s="1"/>
  <c r="J38" i="45" s="1"/>
  <c r="H57" i="39"/>
  <c r="H12" i="39" s="1"/>
  <c r="C37" i="40" s="1"/>
  <c r="R37" i="37"/>
  <c r="H36" i="37" s="1"/>
  <c r="F33" i="41" l="1"/>
  <c r="F38" i="45"/>
  <c r="C25" i="43"/>
  <c r="C25" i="42"/>
  <c r="C25" i="41"/>
  <c r="C29" i="40"/>
  <c r="F25" i="42"/>
  <c r="F25" i="43"/>
  <c r="F25" i="41"/>
  <c r="F29" i="40"/>
  <c r="F33" i="39"/>
  <c r="H40" i="45" s="1"/>
  <c r="F34" i="43"/>
  <c r="F37" i="40"/>
  <c r="C60" i="37"/>
  <c r="H38" i="45"/>
  <c r="F25" i="39"/>
  <c r="C25" i="39"/>
  <c r="D29" i="37"/>
  <c r="C25" i="37" s="1"/>
  <c r="B56" i="37" s="1"/>
  <c r="C64" i="37"/>
  <c r="C40" i="39"/>
  <c r="C33" i="39"/>
  <c r="C34" i="43"/>
  <c r="C33" i="42"/>
  <c r="C33" i="41"/>
  <c r="C38" i="43"/>
  <c r="C37" i="42"/>
  <c r="C37" i="41"/>
  <c r="C41" i="40"/>
  <c r="R27" i="37"/>
  <c r="H40" i="32"/>
  <c r="R63" i="10" s="1"/>
  <c r="H24" i="32"/>
  <c r="R61" i="10" s="1"/>
  <c r="H26" i="31"/>
  <c r="R55" i="10" s="1"/>
  <c r="H26" i="37" l="1"/>
  <c r="D38" i="45"/>
  <c r="C21" i="43"/>
  <c r="C21" i="42"/>
  <c r="C21" i="41"/>
  <c r="C21" i="39"/>
  <c r="H32" i="30"/>
  <c r="H33" i="32"/>
  <c r="H46" i="31"/>
  <c r="R58" i="10" s="1"/>
  <c r="H33" i="31"/>
  <c r="R56" i="10" s="1"/>
  <c r="H61" i="30"/>
  <c r="H54" i="30"/>
  <c r="R49" i="10" s="1"/>
  <c r="H47" i="30"/>
  <c r="R48" i="10" s="1"/>
  <c r="R34" i="28"/>
  <c r="R26" i="28" s="1"/>
  <c r="H25" i="28" s="1"/>
  <c r="H66" i="28" s="1"/>
  <c r="R39" i="10"/>
  <c r="R38" i="10"/>
  <c r="R37" i="10"/>
  <c r="R36" i="10"/>
  <c r="H48" i="27"/>
  <c r="R42" i="27"/>
  <c r="H41" i="27" s="1"/>
  <c r="H41" i="23"/>
  <c r="I41" i="10"/>
  <c r="I40" i="10"/>
  <c r="R46" i="11"/>
  <c r="R39" i="11"/>
  <c r="H38" i="11" s="1"/>
  <c r="R32" i="11"/>
  <c r="H197" i="37" l="1"/>
  <c r="H12" i="37" s="1"/>
  <c r="C18" i="37"/>
  <c r="F49" i="30"/>
  <c r="F46" i="25"/>
  <c r="F46" i="32"/>
  <c r="F46" i="24"/>
  <c r="F46" i="26"/>
  <c r="F47" i="27"/>
  <c r="F46" i="28"/>
  <c r="F49" i="31"/>
  <c r="F49" i="23"/>
  <c r="F46" i="22"/>
  <c r="R62" i="10"/>
  <c r="H65" i="32"/>
  <c r="H12" i="32" s="1"/>
  <c r="H71" i="31"/>
  <c r="R46" i="10"/>
  <c r="H85" i="30"/>
  <c r="R50" i="10"/>
  <c r="C10" i="20"/>
  <c r="B10" i="20" s="1"/>
  <c r="A56" i="37"/>
  <c r="H45" i="11"/>
  <c r="I36" i="10" s="1"/>
  <c r="H31" i="11"/>
  <c r="I34" i="10" s="1"/>
  <c r="F18" i="37"/>
  <c r="R42" i="10"/>
  <c r="R31" i="10"/>
  <c r="R32" i="10"/>
  <c r="R29" i="10"/>
  <c r="R25" i="10"/>
  <c r="I59" i="10"/>
  <c r="I60" i="10"/>
  <c r="H52" i="24"/>
  <c r="H45" i="24"/>
  <c r="I53" i="10" s="1"/>
  <c r="H38" i="24"/>
  <c r="I52" i="10" s="1"/>
  <c r="I47" i="10"/>
  <c r="I46" i="10"/>
  <c r="I45" i="10"/>
  <c r="D22" i="37"/>
  <c r="H34" i="27"/>
  <c r="H55" i="27"/>
  <c r="H31" i="26"/>
  <c r="H24" i="24"/>
  <c r="H31" i="24"/>
  <c r="I51" i="10" s="1"/>
  <c r="I44" i="10"/>
  <c r="I39" i="10"/>
  <c r="I35" i="10"/>
  <c r="F25" i="37" l="1"/>
  <c r="F54" i="24"/>
  <c r="F54" i="26"/>
  <c r="F57" i="30"/>
  <c r="F57" i="23"/>
  <c r="F54" i="25"/>
  <c r="F55" i="27"/>
  <c r="F54" i="32"/>
  <c r="F54" i="11"/>
  <c r="F54" i="28"/>
  <c r="F54" i="22"/>
  <c r="F53" i="30"/>
  <c r="F50" i="26"/>
  <c r="F50" i="22"/>
  <c r="F51" i="27"/>
  <c r="F53" i="23"/>
  <c r="F50" i="28"/>
  <c r="F50" i="24"/>
  <c r="F50" i="32"/>
  <c r="F50" i="25"/>
  <c r="F53" i="31"/>
  <c r="F50" i="11"/>
  <c r="F57" i="31"/>
  <c r="H12" i="31"/>
  <c r="C54" i="24" s="1"/>
  <c r="H66" i="27"/>
  <c r="F42" i="25" s="1"/>
  <c r="B40" i="45"/>
  <c r="F17" i="42"/>
  <c r="F17" i="43"/>
  <c r="F17" i="41"/>
  <c r="F17" i="40"/>
  <c r="C17" i="42"/>
  <c r="C17" i="41"/>
  <c r="C17" i="40"/>
  <c r="C17" i="43"/>
  <c r="F61" i="30"/>
  <c r="F58" i="32"/>
  <c r="F61" i="31"/>
  <c r="F58" i="28"/>
  <c r="F58" i="26"/>
  <c r="F58" i="22"/>
  <c r="F58" i="25"/>
  <c r="F59" i="27"/>
  <c r="F61" i="23"/>
  <c r="C58" i="11"/>
  <c r="F58" i="11"/>
  <c r="H12" i="30"/>
  <c r="C50" i="11" s="1"/>
  <c r="B38" i="45"/>
  <c r="I54" i="10"/>
  <c r="H75" i="24"/>
  <c r="F17" i="39"/>
  <c r="R40" i="10"/>
  <c r="R30" i="10"/>
  <c r="R33" i="10"/>
  <c r="H63" i="26"/>
  <c r="R26" i="10"/>
  <c r="H63" i="25"/>
  <c r="I58" i="10"/>
  <c r="I50" i="10"/>
  <c r="C17" i="39"/>
  <c r="R41" i="10"/>
  <c r="H66" i="23"/>
  <c r="C57" i="30" l="1"/>
  <c r="C57" i="23"/>
  <c r="C54" i="32"/>
  <c r="C54" i="11"/>
  <c r="C54" i="22"/>
  <c r="C57" i="31"/>
  <c r="C54" i="25"/>
  <c r="C55" i="27"/>
  <c r="C54" i="28"/>
  <c r="D40" i="45"/>
  <c r="F21" i="42"/>
  <c r="F21" i="43"/>
  <c r="F21" i="39"/>
  <c r="F21" i="41"/>
  <c r="C54" i="26"/>
  <c r="F45" i="31"/>
  <c r="F45" i="23"/>
  <c r="F42" i="11"/>
  <c r="F42" i="28"/>
  <c r="F45" i="30"/>
  <c r="F42" i="22"/>
  <c r="F43" i="27"/>
  <c r="H12" i="27"/>
  <c r="C42" i="28" s="1"/>
  <c r="F42" i="26"/>
  <c r="F42" i="32"/>
  <c r="F41" i="30"/>
  <c r="F38" i="32"/>
  <c r="F41" i="31"/>
  <c r="F38" i="28"/>
  <c r="F39" i="27"/>
  <c r="F38" i="26"/>
  <c r="F38" i="25"/>
  <c r="F38" i="24"/>
  <c r="F41" i="23"/>
  <c r="F38" i="22"/>
  <c r="F33" i="30"/>
  <c r="F30" i="32"/>
  <c r="F32" i="31"/>
  <c r="F30" i="28"/>
  <c r="F31" i="27"/>
  <c r="F30" i="26"/>
  <c r="F30" i="25"/>
  <c r="F30" i="24"/>
  <c r="F33" i="23"/>
  <c r="F30" i="22"/>
  <c r="F42" i="24"/>
  <c r="F37" i="30"/>
  <c r="F34" i="32"/>
  <c r="F36" i="31"/>
  <c r="F34" i="28"/>
  <c r="F35" i="27"/>
  <c r="F34" i="26"/>
  <c r="F34" i="25"/>
  <c r="F37" i="23"/>
  <c r="F34" i="24"/>
  <c r="F34" i="22"/>
  <c r="F28" i="31"/>
  <c r="F27" i="27"/>
  <c r="F26" i="25"/>
  <c r="F26" i="22"/>
  <c r="F29" i="23"/>
  <c r="F29" i="30"/>
  <c r="F26" i="32"/>
  <c r="F26" i="28"/>
  <c r="F26" i="26"/>
  <c r="F26" i="24"/>
  <c r="C61" i="30"/>
  <c r="C58" i="32"/>
  <c r="C50" i="32"/>
  <c r="C51" i="27"/>
  <c r="C53" i="23"/>
  <c r="C50" i="28"/>
  <c r="C50" i="24"/>
  <c r="C53" i="30"/>
  <c r="C50" i="22"/>
  <c r="C50" i="25"/>
  <c r="C50" i="26"/>
  <c r="C53" i="31"/>
  <c r="C58" i="25"/>
  <c r="C61" i="31"/>
  <c r="C58" i="28"/>
  <c r="C58" i="26"/>
  <c r="C58" i="24"/>
  <c r="C58" i="22"/>
  <c r="C59" i="27"/>
  <c r="C61" i="23"/>
  <c r="F30" i="11"/>
  <c r="H12" i="26"/>
  <c r="F38" i="11"/>
  <c r="H12" i="22"/>
  <c r="C22" i="11" s="1"/>
  <c r="F22" i="11"/>
  <c r="A30" i="43"/>
  <c r="A33" i="40"/>
  <c r="A29" i="42"/>
  <c r="A29" i="39"/>
  <c r="A29" i="41"/>
  <c r="B33" i="40"/>
  <c r="B30" i="43"/>
  <c r="B29" i="41"/>
  <c r="B29" i="39"/>
  <c r="B29" i="42"/>
  <c r="H12" i="23"/>
  <c r="F26" i="11"/>
  <c r="R25" i="11"/>
  <c r="H24" i="11" l="1"/>
  <c r="I33" i="10" s="1"/>
  <c r="C5" i="20" s="1"/>
  <c r="H63" i="11"/>
  <c r="C42" i="22"/>
  <c r="C42" i="32"/>
  <c r="C42" i="24"/>
  <c r="C42" i="11"/>
  <c r="C42" i="25"/>
  <c r="C42" i="26"/>
  <c r="C45" i="31"/>
  <c r="C45" i="23"/>
  <c r="C45" i="30"/>
  <c r="C43" i="27"/>
  <c r="C41" i="30"/>
  <c r="C38" i="32"/>
  <c r="C41" i="31"/>
  <c r="C38" i="28"/>
  <c r="C39" i="27"/>
  <c r="C38" i="26"/>
  <c r="C38" i="25"/>
  <c r="C38" i="24"/>
  <c r="C41" i="23"/>
  <c r="C38" i="22"/>
  <c r="C22" i="28"/>
  <c r="C25" i="23"/>
  <c r="C24" i="31"/>
  <c r="C22" i="25"/>
  <c r="C22" i="32"/>
  <c r="C22" i="26"/>
  <c r="C22" i="24"/>
  <c r="C22" i="22"/>
  <c r="C23" i="30"/>
  <c r="C23" i="27"/>
  <c r="C26" i="24"/>
  <c r="C29" i="23"/>
  <c r="C29" i="30"/>
  <c r="C26" i="32"/>
  <c r="C28" i="31"/>
  <c r="C26" i="28"/>
  <c r="C27" i="27"/>
  <c r="C26" i="26"/>
  <c r="C26" i="25"/>
  <c r="C26" i="22"/>
  <c r="C26" i="11"/>
  <c r="C38" i="11"/>
  <c r="F18" i="22" l="1"/>
  <c r="H12" i="11"/>
  <c r="F18" i="25"/>
  <c r="F20" i="31"/>
  <c r="F21" i="23"/>
  <c r="F18" i="11"/>
  <c r="F18" i="27"/>
  <c r="F18" i="26"/>
  <c r="F18" i="24"/>
  <c r="F19" i="30"/>
  <c r="F18" i="28"/>
  <c r="F18" i="32"/>
  <c r="B5" i="20"/>
  <c r="G32" i="45" s="1"/>
  <c r="C18" i="11" l="1"/>
  <c r="C18" i="32"/>
  <c r="C21" i="23"/>
  <c r="C18" i="25"/>
  <c r="C19" i="30"/>
  <c r="C20" i="31"/>
  <c r="C18" i="27"/>
  <c r="C18" i="24"/>
  <c r="C18" i="26"/>
  <c r="C18" i="28"/>
  <c r="C18" i="22"/>
  <c r="F46" i="11"/>
  <c r="H12" i="28"/>
  <c r="C46" i="32" l="1"/>
  <c r="C46" i="26"/>
  <c r="C49" i="23"/>
  <c r="C49" i="30"/>
  <c r="C47" i="27"/>
  <c r="C46" i="28"/>
  <c r="C46" i="24"/>
  <c r="C46" i="22"/>
  <c r="C49" i="31"/>
  <c r="C46" i="25"/>
  <c r="C46" i="11"/>
  <c r="F34" i="11"/>
  <c r="H12" i="25"/>
  <c r="C36" i="31" l="1"/>
  <c r="C34" i="25"/>
  <c r="C34" i="24"/>
  <c r="C34" i="22"/>
  <c r="C34" i="32"/>
  <c r="C34" i="26"/>
  <c r="C37" i="30"/>
  <c r="C35" i="27"/>
  <c r="C37" i="23"/>
  <c r="C34" i="28"/>
  <c r="C34" i="11"/>
  <c r="H12" i="24"/>
  <c r="C33" i="30" l="1"/>
  <c r="C30" i="32"/>
  <c r="C32" i="31"/>
  <c r="C30" i="28"/>
  <c r="C31" i="27"/>
  <c r="C30" i="26"/>
  <c r="C30" i="25"/>
  <c r="C30" i="24"/>
  <c r="C33" i="23"/>
  <c r="C30" i="22"/>
  <c r="C30" i="11"/>
</calcChain>
</file>

<file path=xl/sharedStrings.xml><?xml version="1.0" encoding="utf-8"?>
<sst xmlns="http://schemas.openxmlformats.org/spreadsheetml/2006/main" count="1808" uniqueCount="742">
  <si>
    <t>User Guide</t>
  </si>
  <si>
    <t>Glossary</t>
  </si>
  <si>
    <t>Overview</t>
  </si>
  <si>
    <t>Enabling Conditions</t>
  </si>
  <si>
    <t>Prerequisites</t>
  </si>
  <si>
    <t>Implementation</t>
  </si>
  <si>
    <t xml:space="preserve">FPIC-360° User Guide </t>
  </si>
  <si>
    <t>INSTRUCTIONS</t>
  </si>
  <si>
    <r>
      <t xml:space="preserve">
</t>
    </r>
    <r>
      <rPr>
        <b/>
        <sz val="12"/>
        <color rgb="FF0067B9"/>
        <rFont val="Gill Sans MT"/>
        <family val="2"/>
      </rPr>
      <t>Please read this tab FIRST.</t>
    </r>
    <r>
      <rPr>
        <sz val="12"/>
        <color theme="1"/>
        <rFont val="Gill Sans MT"/>
        <family val="2"/>
      </rPr>
      <t xml:space="preserve"> It explains how each of the tabs work, what documentation you will need to provide, and where to find additional guidance. The Tool is divided into four main sections: 
   1.  Tab 1: Start Page
   2.  Tab 2: Enabling Conditions Overview
   3.  Tabs 3–13: Enabling Conditions
   4.  Tabs 14–19: Prerequisite Steps 1–3 and Process Steps 4–8
Icons—All icons are described in the Icon Key.
Terminology—Key terms are written in </t>
    </r>
    <r>
      <rPr>
        <b/>
        <sz val="12"/>
        <color theme="1"/>
        <rFont val="Gill Sans MT"/>
        <family val="2"/>
      </rPr>
      <t>bold</t>
    </r>
    <r>
      <rPr>
        <sz val="12"/>
        <color theme="1"/>
        <rFont val="Gill Sans MT"/>
        <family val="2"/>
      </rPr>
      <t xml:space="preserve"> throughout the Tool and defined in the </t>
    </r>
    <r>
      <rPr>
        <b/>
        <sz val="12"/>
        <color theme="1"/>
        <rFont val="Gill Sans MT"/>
        <family val="2"/>
      </rPr>
      <t>Glossary.</t>
    </r>
    <r>
      <rPr>
        <sz val="12"/>
        <color theme="1"/>
        <rFont val="Gill Sans MT"/>
        <family val="2"/>
      </rPr>
      <t xml:space="preserve">
Each section below has detailed instructions for the Tool's use, so please read carefully.</t>
    </r>
  </si>
  <si>
    <t>INTRODUCTION</t>
  </si>
  <si>
    <t>The FPIC-360° Tool is based on the premise that without a responsible process for achieving Free, Prior, and Informed Consent (FPIC), the credibility of the outcome of that process is compromised. Its framework is unique in that it considers not only the outcome of the process but also the process used to obtain FPIC, the conditions under which this process is conducted (or the enabling conditions), and whether the process used adheres to the key principles of FPIC. That is, FPIC can only be verified when all three of these elements coincide.</t>
  </si>
  <si>
    <r>
      <t xml:space="preserve">*This FPIC-360° Tool User Guide serves as a resource for understanding when FPIC is required by USAID and how it must be incorporated into the program cycle. The FPIC-360° Tool provides step-by-step guidance for Operating Units (OU) and implementing partners on how to implement a thorough FPIC process.
This Tool aligns with USAID's </t>
    </r>
    <r>
      <rPr>
        <b/>
        <sz val="12"/>
        <color theme="1"/>
        <rFont val="Gill Sans MT"/>
        <family val="2"/>
      </rPr>
      <t>Policy on Promoting the Rights of Indigenous Peoples (PRO-IP).</t>
    </r>
    <r>
      <rPr>
        <sz val="12"/>
        <color theme="1"/>
        <rFont val="Gill Sans MT"/>
        <family val="2"/>
      </rPr>
      <t xml:space="preserve"> It is accompanied by the USAID FPIC Tool Guidance, which contextualizes the requirements and provides further guidance on FPIC in specific USAID project contexts.</t>
    </r>
  </si>
  <si>
    <t>Icon Key</t>
  </si>
  <si>
    <t>Requires input from the implementing partner/OU</t>
  </si>
  <si>
    <t>Requires input from the community and implementing partner/OU</t>
  </si>
  <si>
    <t>Requires input from the community</t>
  </si>
  <si>
    <t xml:space="preserve">              /</t>
  </si>
  <si>
    <t>Task incomplete/task complete</t>
  </si>
  <si>
    <t>Tab 1: Start Page</t>
  </si>
  <si>
    <r>
      <t>·</t>
    </r>
    <r>
      <rPr>
        <sz val="7"/>
        <color theme="1"/>
        <rFont val="Gill Sans MT"/>
        <family val="2"/>
      </rPr>
      <t xml:space="preserve">      </t>
    </r>
    <r>
      <rPr>
        <sz val="12"/>
        <color theme="1"/>
        <rFont val="Gill Sans MT"/>
        <family val="2"/>
      </rPr>
      <t>The Start Page tab is your project dashboard. It provides an overview of your progress through the FPIC process, including numbers of items or tasks completed, or still to complete, for each section.</t>
    </r>
  </si>
  <si>
    <t>·   As each subtask is completed, your progress will be tracked in the form of a check symbol (✓) for the Enabling Conditions, as well as each step of the FPIC process (see below).</t>
  </si>
  <si>
    <r>
      <t>·</t>
    </r>
    <r>
      <rPr>
        <sz val="7"/>
        <color theme="1"/>
        <rFont val="Gill Sans MT"/>
        <family val="2"/>
      </rPr>
      <t xml:space="preserve">      </t>
    </r>
    <r>
      <rPr>
        <sz val="12"/>
        <color theme="1"/>
        <rFont val="Gill Sans MT"/>
        <family val="2"/>
      </rPr>
      <t xml:space="preserve">The tab also provides a quick link back to this User Guide and to a Glossary of key terms that you will encounter </t>
    </r>
    <r>
      <rPr>
        <b/>
        <sz val="12"/>
        <color theme="1"/>
        <rFont val="Gill Sans MT"/>
        <family val="2"/>
      </rPr>
      <t>written in bold</t>
    </r>
    <r>
      <rPr>
        <sz val="12"/>
        <color theme="1"/>
        <rFont val="Gill Sans MT"/>
        <family val="2"/>
      </rPr>
      <t xml:space="preserve"> throughout the Tool.</t>
    </r>
  </si>
  <si>
    <r>
      <t>·</t>
    </r>
    <r>
      <rPr>
        <sz val="7"/>
        <color theme="1"/>
        <rFont val="Gill Sans MT"/>
        <family val="2"/>
      </rPr>
      <t xml:space="preserve">      </t>
    </r>
    <r>
      <rPr>
        <sz val="12"/>
        <color theme="1"/>
        <rFont val="Gill Sans MT"/>
        <family val="2"/>
      </rPr>
      <t>The Glossary can also be accessed at the top right of each tab, as can this User Guide.</t>
    </r>
  </si>
  <si>
    <r>
      <t>·</t>
    </r>
    <r>
      <rPr>
        <sz val="7"/>
        <color theme="1"/>
        <rFont val="Gill Sans MT"/>
        <family val="2"/>
      </rPr>
      <t xml:space="preserve">      </t>
    </r>
    <r>
      <rPr>
        <sz val="12"/>
        <color theme="1"/>
        <rFont val="Gill Sans MT"/>
        <family val="2"/>
      </rPr>
      <t>Enter your project name in the panel at the top of the page.</t>
    </r>
  </si>
  <si>
    <r>
      <t>·</t>
    </r>
    <r>
      <rPr>
        <sz val="7"/>
        <color theme="1"/>
        <rFont val="Gill Sans MT"/>
        <family val="2"/>
      </rPr>
      <t xml:space="preserve">      </t>
    </r>
    <r>
      <rPr>
        <sz val="12"/>
        <color theme="1"/>
        <rFont val="Gill Sans MT"/>
        <family val="2"/>
      </rPr>
      <t>Enter the relevant details in the spaces provided in the box on the top left of the page.</t>
    </r>
  </si>
  <si>
    <t>Tab 2: Enabling Conditions Overview</t>
  </si>
  <si>
    <t xml:space="preserve">·     The Enabling Conditions Overview tab provides a summary of your progress in meeting each of the Enabling Conditions, including numbers of items or tasks completed, or still to complete, for each pre-condition.  </t>
  </si>
  <si>
    <t>·   As each Enabling Condition tab is completed, your progress will be tracked in the form of a "✓" for each Enabling Condition.</t>
  </si>
  <si>
    <t>Tabs 3–13: Enabling Conditions</t>
  </si>
  <si>
    <t>·   Each of these tabs addresses a specific Enabling Condition that must be met before beginning the FPIC process.</t>
  </si>
  <si>
    <t>·   At the top of each of these tabs is a brief description of the Enabling Condition and what the implementing partner is expected to do to meet it.</t>
  </si>
  <si>
    <r>
      <t>·</t>
    </r>
    <r>
      <rPr>
        <sz val="7"/>
        <color theme="1"/>
        <rFont val="Gill Sans MT"/>
        <family val="2"/>
      </rPr>
      <t xml:space="preserve">      </t>
    </r>
    <r>
      <rPr>
        <sz val="12"/>
        <color theme="1"/>
        <rFont val="Gill Sans MT"/>
        <family val="2"/>
      </rPr>
      <t>Listed underneath are the different pieces of evidence and documentation that are required to show that the expectation has been met.</t>
    </r>
  </si>
  <si>
    <r>
      <t>·</t>
    </r>
    <r>
      <rPr>
        <sz val="7"/>
        <color theme="1"/>
        <rFont val="Gill Sans MT"/>
        <family val="2"/>
      </rPr>
      <t xml:space="preserve">      </t>
    </r>
    <r>
      <rPr>
        <sz val="12"/>
        <color theme="1"/>
        <rFont val="Gill Sans MT"/>
        <family val="2"/>
      </rPr>
      <t xml:space="preserve">Each evidence requirement also contains a link to sources for further information, such as key reference material or case studies that the user may find helpful or informative. </t>
    </r>
    <r>
      <rPr>
        <i/>
        <sz val="12"/>
        <color theme="1"/>
        <rFont val="Gill Sans MT"/>
        <family val="2"/>
      </rPr>
      <t>USAID policies are highlighted in blue in the Further Information tab.</t>
    </r>
  </si>
  <si>
    <r>
      <t>·</t>
    </r>
    <r>
      <rPr>
        <sz val="7"/>
        <color theme="1"/>
        <rFont val="Gill Sans MT"/>
        <family val="2"/>
      </rPr>
      <t xml:space="preserve">      </t>
    </r>
    <r>
      <rPr>
        <sz val="12"/>
        <color theme="1"/>
        <rFont val="Gill Sans MT"/>
        <family val="2"/>
      </rPr>
      <t>The Overview and Navigation Panel on the left-hand side of the page lists each of the Enabling Conditions and the number of pieces of evidence that each requires, as well as the number that have already been met. For example, "2/4" indicates that two out of four required pieces of evidence have been provided.</t>
    </r>
  </si>
  <si>
    <r>
      <t>·</t>
    </r>
    <r>
      <rPr>
        <sz val="7"/>
        <color theme="1"/>
        <rFont val="Gill Sans MT"/>
        <family val="2"/>
      </rPr>
      <t xml:space="preserve">      </t>
    </r>
    <r>
      <rPr>
        <sz val="12"/>
        <color theme="1"/>
        <rFont val="Gill Sans MT"/>
        <family val="2"/>
      </rPr>
      <t>Once the user has obtained the evidence in digital format, it needs to be uploaded to the orange box in the form of a link.</t>
    </r>
  </si>
  <si>
    <r>
      <t>·</t>
    </r>
    <r>
      <rPr>
        <sz val="7"/>
        <color theme="1"/>
        <rFont val="Gill Sans MT"/>
        <family val="2"/>
      </rPr>
      <t xml:space="preserve">      </t>
    </r>
    <r>
      <rPr>
        <sz val="12"/>
        <color theme="1"/>
        <rFont val="Gill Sans MT"/>
        <family val="2"/>
      </rPr>
      <t xml:space="preserve">Evidence should be organized in a cloud-based filing system of the user’s preference, such as Google Drive, Dropbox, Box, or Microsoft </t>
    </r>
  </si>
  <si>
    <t xml:space="preserve">OneDrive. For data security reasons, you might prefer a password-protected hosting environment that requires user accounts, but you must ensure </t>
  </si>
  <si>
    <t xml:space="preserve">that all parties using the Tool can access the linked documents.  </t>
  </si>
  <si>
    <r>
      <t>·</t>
    </r>
    <r>
      <rPr>
        <sz val="7"/>
        <color theme="1"/>
        <rFont val="Gill Sans MT"/>
        <family val="2"/>
      </rPr>
      <t xml:space="preserve">      </t>
    </r>
    <r>
      <rPr>
        <sz val="12"/>
        <color theme="1"/>
        <rFont val="Gill Sans MT"/>
        <family val="2"/>
      </rPr>
      <t>The user should then insert the URL link to where the evidence is hosted into the box next to the corresponding evidence requirement that says “insert link here” in an orange box. In its current configuration, the Tool checks that the cell in question contains the “www.” web prefix.</t>
    </r>
    <r>
      <rPr>
        <b/>
        <sz val="12"/>
        <color theme="1"/>
        <rFont val="Gill Sans MT"/>
        <family val="2"/>
      </rPr>
      <t xml:space="preserve"> </t>
    </r>
    <r>
      <rPr>
        <b/>
        <u/>
        <sz val="12"/>
        <color theme="1"/>
        <rFont val="Gill Sans MT"/>
        <family val="2"/>
      </rPr>
      <t>Please ensure that all inserted URL links contain the "www." prefix.</t>
    </r>
  </si>
  <si>
    <r>
      <t>·</t>
    </r>
    <r>
      <rPr>
        <sz val="7"/>
        <color theme="1"/>
        <rFont val="Gill Sans MT"/>
        <family val="2"/>
      </rPr>
      <t xml:space="preserve">      </t>
    </r>
    <r>
      <rPr>
        <sz val="12"/>
        <color theme="1"/>
        <rFont val="Gill Sans MT"/>
        <family val="2"/>
      </rPr>
      <t xml:space="preserve">After the link has been inserted, the data are available for verification by the assurance provider/auditor, who confirms that the link is working </t>
    </r>
  </si>
  <si>
    <t>and that it provides relevant evidence documentation, by checking the box labeled “Confirm evidence link.”</t>
  </si>
  <si>
    <r>
      <t>·</t>
    </r>
    <r>
      <rPr>
        <sz val="7"/>
        <color theme="1"/>
        <rFont val="Gill Sans MT"/>
        <family val="2"/>
      </rPr>
      <t xml:space="preserve">      </t>
    </r>
    <r>
      <rPr>
        <sz val="12"/>
        <color theme="1"/>
        <rFont val="Gill Sans MT"/>
        <family val="2"/>
      </rPr>
      <t>After the evidence has been verified, the corresponding cross symbol will automatically change to a check symbol (✓).</t>
    </r>
  </si>
  <si>
    <t xml:space="preserve">·    In the corresponding box for that Enabling Condition on the left-hand navigation pane, the number of pieces of evidence provided will update, </t>
  </si>
  <si>
    <t>for example from "0/4" to "1/4."</t>
  </si>
  <si>
    <t>·   Likewise, in the Enabling Condition overview box on the Start Page, the progress bar will also update.</t>
  </si>
  <si>
    <t xml:space="preserve">WHEN ALL 10 OF THE ENABLING CONDITIONS HAVE BEEN MET, THE FPIC PROCESS CAN BE INITIATED. </t>
  </si>
  <si>
    <t>THE FPIC PROCESS</t>
  </si>
  <si>
    <r>
      <t>·</t>
    </r>
    <r>
      <rPr>
        <sz val="7"/>
        <color theme="1"/>
        <rFont val="Gill Sans MT"/>
        <family val="2"/>
      </rPr>
      <t xml:space="preserve">      </t>
    </r>
    <r>
      <rPr>
        <sz val="12"/>
        <color theme="1"/>
        <rFont val="Gill Sans MT"/>
        <family val="2"/>
      </rPr>
      <t>The FPIC process has eight steps: 
          1. Scope
          2. Obligation for FPIC
          3. Identifying Rights Holders
          4. Consideration</t>
    </r>
  </si>
  <si>
    <t>5. Impact Assessment
6. Willingness
7. Negotiations
8. Sustainability</t>
  </si>
  <si>
    <t>Tabs 14–19: Prerequisite Steps 1–3 and Process Steps 4–8</t>
  </si>
  <si>
    <r>
      <t>·</t>
    </r>
    <r>
      <rPr>
        <sz val="7"/>
        <color theme="1"/>
        <rFont val="Gill Sans MT"/>
        <family val="2"/>
      </rPr>
      <t xml:space="preserve">      </t>
    </r>
    <r>
      <rPr>
        <sz val="12"/>
        <color theme="1"/>
        <rFont val="Gill Sans MT"/>
        <family val="2"/>
      </rPr>
      <t xml:space="preserve">Each of these tabs addresses a specific process step that must be made in the FPIC process. </t>
    </r>
    <r>
      <rPr>
        <u/>
        <sz val="12"/>
        <color theme="1"/>
        <rFont val="Gill Sans MT"/>
        <family val="2"/>
      </rPr>
      <t>They function in the same way as the Enabling Conditions tabs</t>
    </r>
    <r>
      <rPr>
        <sz val="12"/>
        <color theme="1"/>
        <rFont val="Gill Sans MT"/>
        <family val="2"/>
      </rPr>
      <t>.</t>
    </r>
  </si>
  <si>
    <r>
      <t>·</t>
    </r>
    <r>
      <rPr>
        <sz val="7"/>
        <color theme="1"/>
        <rFont val="Gill Sans MT"/>
        <family val="2"/>
      </rPr>
      <t>  </t>
    </r>
    <r>
      <rPr>
        <sz val="12"/>
        <color theme="1"/>
        <rFont val="Gill Sans MT"/>
        <family val="2"/>
      </rPr>
      <t>   Steps 1 to 3, found on Tab 14, are considered prerequisites, because they need to be completed at the outset of a project to determine whether an FPIC process is required.</t>
    </r>
  </si>
  <si>
    <t>Acknowledgment</t>
  </si>
  <si>
    <t>This Tool was produced by Equitable Origin, a U.S. registered 501(c)3 non-profit whose mission is to partner with communities, businesses, and government to support transparent, sustainable, and equitable development, with a particular focus on activities that strengthen Indigenous Peoples' rights. For more information on Equitable Origin's work relating to FPIC, please see: www.fpic360.org.</t>
  </si>
  <si>
    <t>Welcome to the FPIC-360° Monitoring and Verification Tool</t>
  </si>
  <si>
    <r>
      <t xml:space="preserve">This is a multipronged tool that Indigenous Peoples' communities and project developers can use to implement Free, Prior, and Informed Consent (FPIC) processes. The Tool functions as a project management tool that allows all parties in the FPIC process to track progress, and also provides a portal to a document archive, helping actors in the process organize multi-media evidence relevant to the FPIC process in an easily accessible format. At each step of the FPIC process, the Tool requires that evidence is uploaded as proof of compliance with the given requirement. This evidence may be contributed by either the Indigenous Peoples' community or the project developer before being made available to a third-party assurance provider to confirm and verify.                       
</t>
    </r>
    <r>
      <rPr>
        <b/>
        <sz val="12"/>
        <color theme="0"/>
        <rFont val="Gill Sans MT"/>
        <family val="2"/>
      </rPr>
      <t xml:space="preserve">USAID and FPIC 
</t>
    </r>
    <r>
      <rPr>
        <sz val="12"/>
        <color theme="0"/>
        <rFont val="Gill Sans MT"/>
        <family val="2"/>
      </rPr>
      <t xml:space="preserve">It is best practice that FPIC always be obtained for USAID projects using land or resources belonging to or used by Indigenous Peoples. Although it may not be required in all situations, it is an important process for inclusive development and can prevent legal and reputational risks for USAID, projects, and implementing partners. Please note that an FPIC process cannot start until the exact area of project implementation is known and the specific Project Affected People and Communities are identified. See the USAID FPIC Tool Guidance for more information.                                                           </t>
    </r>
  </si>
  <si>
    <t>Project Name:</t>
  </si>
  <si>
    <t>Sample Project Name</t>
  </si>
  <si>
    <t>Location:</t>
  </si>
  <si>
    <t>Sample Location</t>
  </si>
  <si>
    <t>Implementing Partner:</t>
  </si>
  <si>
    <t>Sample Company</t>
  </si>
  <si>
    <t>Company Website:</t>
  </si>
  <si>
    <t>www.sample-site.com</t>
  </si>
  <si>
    <t>Project Manager:</t>
  </si>
  <si>
    <t>Name Surname</t>
  </si>
  <si>
    <t>Job Title:</t>
  </si>
  <si>
    <t>Sample Job Title</t>
  </si>
  <si>
    <t>Email Address:</t>
  </si>
  <si>
    <t>sample@email.com</t>
  </si>
  <si>
    <t>Click here for guidance on how to use this tool correctly.</t>
  </si>
  <si>
    <t xml:space="preserve">                           Definitions of terms and concepts</t>
  </si>
  <si>
    <t>Phone Number:</t>
  </si>
  <si>
    <t>+51 001 002 003 4</t>
  </si>
  <si>
    <t>✗</t>
  </si>
  <si>
    <r>
      <t xml:space="preserve">                           written </t>
    </r>
    <r>
      <rPr>
        <b/>
        <sz val="11"/>
        <color theme="1" tint="4.9989318521683403E-2"/>
        <rFont val="Gill Sans MT"/>
        <family val="2"/>
      </rPr>
      <t>in bold</t>
    </r>
    <r>
      <rPr>
        <sz val="11"/>
        <color theme="1" tint="4.9989318521683403E-2"/>
        <rFont val="Gill Sans MT"/>
        <family val="2"/>
      </rPr>
      <t xml:space="preserve"> can be found here.</t>
    </r>
  </si>
  <si>
    <t>Go to Overview</t>
  </si>
  <si>
    <t>FPIC Process</t>
  </si>
  <si>
    <t>1. Project Scope</t>
  </si>
  <si>
    <t>&gt;</t>
  </si>
  <si>
    <t>2. FPIC Obligation</t>
  </si>
  <si>
    <t>3. Rights Holders</t>
  </si>
  <si>
    <t>4. Consideration</t>
  </si>
  <si>
    <t>5. Impact Assessment</t>
  </si>
  <si>
    <t>6. Willingness</t>
  </si>
  <si>
    <t>7. Negotiations</t>
  </si>
  <si>
    <t>8. Ongoing Sustainability</t>
  </si>
  <si>
    <t>Enabling Conditions Overview</t>
  </si>
  <si>
    <t>F</t>
  </si>
  <si>
    <t>FREE</t>
  </si>
  <si>
    <t>Implies that all community engagement and consultation should be undertaken in good faith, free of coercion, intimidation, and manipulation.</t>
  </si>
  <si>
    <t>P</t>
  </si>
  <si>
    <t>PRIOR</t>
  </si>
  <si>
    <t xml:space="preserve">Implies that consent is sought far enough in advance of any authorization or commencement of project activities, and the time requirements of Indigenous Peoples' customary decision-making processes are respected. </t>
  </si>
  <si>
    <t>I</t>
  </si>
  <si>
    <t>INFORMED</t>
  </si>
  <si>
    <t>Implies that all information relating to the activity is provided to Indigenous Peoples and that the information is objective, accurate, and presented in a manner or form that is understandable to Indigenous Peoples. The information that should be provided includes the nature, size, pace, duration, reversibility, and scope of any proposed project; the location of areas that are expected to be affected; a preliminary assessment of the possible economic, social, cultural, and environmental impacts; the personnel likely to be involved in the implementation of the project; and the procedures and processes that the project may entail.</t>
  </si>
  <si>
    <t>C</t>
  </si>
  <si>
    <t>CONSENT</t>
  </si>
  <si>
    <t>Implies that Indigenous Peoples have agreed to the activity that is the subject of the consultation. Indigenous Peoples also have the right to withhold consent or to offer it with conditions. Consultation and participation are key elements of a consent-seeking process.</t>
  </si>
  <si>
    <t>WHAT ARE ENABLING CONDITIONS?</t>
  </si>
  <si>
    <t>Enabling Conditions requiring collaborative input</t>
  </si>
  <si>
    <t xml:space="preserve">Enabling Conditions are conditions that should be in place before the FPIC process begins. Some of them are relevant to the affected community; for example, the community should have chosen representatives who will represent the community's interests throughout the process. Other conditions are relevant to the operating unit or implementing partner; for example, the implementing partner should have a clearly defined policy relating to their engagements with Indigenous Peoples. Some conditions are relevant to both the affected community and the implementing partner. It is important that these Enabling Conditions are met before the FPIC process begins to ensure that the process is conducted responsibly from the outset. </t>
  </si>
  <si>
    <t>Multi-Stakeholder Working Group</t>
  </si>
  <si>
    <t xml:space="preserve">   1. Signed agreement between working group members</t>
  </si>
  <si>
    <t xml:space="preserve">   2. Interviews with members and wider community affirming the group's function and purpose</t>
  </si>
  <si>
    <t>Cross-Cultural Understanding</t>
  </si>
  <si>
    <t xml:space="preserve">   1. Pre-consultation interviews determining level of cultural understanding between parties</t>
  </si>
  <si>
    <t xml:space="preserve">   2. Engagement of cultural experts to maximize understanding of local context</t>
  </si>
  <si>
    <t>Enabling Conditions requiring input from the community</t>
  </si>
  <si>
    <t xml:space="preserve">   3. Evidence of measures taken to bridge identified gaps</t>
  </si>
  <si>
    <t xml:space="preserve">Community Representation </t>
  </si>
  <si>
    <t xml:space="preserve">   4. Recognition of traditional or local knowledge</t>
  </si>
  <si>
    <t xml:space="preserve">   1.  Community meeting publicized</t>
  </si>
  <si>
    <t xml:space="preserve">   5. Interviews with relevant parties confirming sufficient cross-cultural understanding				</t>
  </si>
  <si>
    <t xml:space="preserve">   2.  Signed meeting minutes</t>
  </si>
  <si>
    <t xml:space="preserve">   3.  Signed attendance register</t>
  </si>
  <si>
    <t>Collaborative Design of FPIC Process</t>
  </si>
  <si>
    <t xml:space="preserve">   4.  Communication of meeting results to wider community</t>
  </si>
  <si>
    <t xml:space="preserve">   1. Agreement on what activities require FPIC as well as terms of revision</t>
  </si>
  <si>
    <t xml:space="preserve">   2. Agreement on what constitutes "consent"</t>
  </si>
  <si>
    <t>Gender</t>
  </si>
  <si>
    <t xml:space="preserve">   3. Agreement on logistical aspects of the process and time schedule</t>
  </si>
  <si>
    <t xml:space="preserve">   1.  Analysis of local gender dynamics</t>
  </si>
  <si>
    <t xml:space="preserve">   4. Agreement on a mechanism for acknowledging and addressing grievances</t>
  </si>
  <si>
    <t xml:space="preserve">   2.  Open communication between community representative and wider community </t>
  </si>
  <si>
    <t xml:space="preserve">   5. Signed attendance register of participants involved in the design process		</t>
  </si>
  <si>
    <t xml:space="preserve">   3.  Participation of women in meetings and consultation processes</t>
  </si>
  <si>
    <t xml:space="preserve">   6. Communication of design process and outcomes to the wider community</t>
  </si>
  <si>
    <t xml:space="preserve">   7. Open communication between community representatives and wider community </t>
  </si>
  <si>
    <t xml:space="preserve">Marginalized and Vulnerable Groups </t>
  </si>
  <si>
    <t xml:space="preserve">   1.  Analysis of local representation dynamics</t>
  </si>
  <si>
    <t>Enabling Conditions requiring input from the implementing partner</t>
  </si>
  <si>
    <t xml:space="preserve">   2.  Open communication between community representative and wider community</t>
  </si>
  <si>
    <t>Policies and Procedures</t>
  </si>
  <si>
    <t xml:space="preserve">   3.  Inclusion of marginalized groups in community engagement processes</t>
  </si>
  <si>
    <t xml:space="preserve">   1. A publicly available organizational policy on Indigenous Peoples and FPIC</t>
  </si>
  <si>
    <t xml:space="preserve">   4.  Participation of marginalized groups in meetings and consultation processes</t>
  </si>
  <si>
    <t xml:space="preserve">   2. Documented IEE, including demonstrated consultation of Indigenous Peoples </t>
  </si>
  <si>
    <t xml:space="preserve">   3. Code of conduct</t>
  </si>
  <si>
    <t>Institutional Capacity</t>
  </si>
  <si>
    <t xml:space="preserve">   4. Grievance mechanism/social incident reporting</t>
  </si>
  <si>
    <t xml:space="preserve">   1.  Analysis of existing community decision-making, mediation, and grievance mechanisms</t>
  </si>
  <si>
    <t xml:space="preserve">   5. Compliance assessments/audit procedure</t>
  </si>
  <si>
    <t xml:space="preserve">   2.  Demonstration of capacity to store and maintain accessible archive of agreements</t>
  </si>
  <si>
    <t xml:space="preserve">   6. Policy commitments related to Indigenous Peoples</t>
  </si>
  <si>
    <t xml:space="preserve">   3.  Evidence of knowledge exchange with other communities with FPIC experience</t>
  </si>
  <si>
    <t xml:space="preserve">   7. Consideration of Indigenous Peoples' life plans or community protocols</t>
  </si>
  <si>
    <r>
      <t xml:space="preserve">   4.  Community protocols or </t>
    </r>
    <r>
      <rPr>
        <i/>
        <sz val="12"/>
        <color rgb="FF0067B9"/>
        <rFont val="Gill Sans MT"/>
        <family val="2"/>
      </rPr>
      <t>Planes de Vida</t>
    </r>
    <r>
      <rPr>
        <sz val="12"/>
        <color rgb="FF0067B9"/>
        <rFont val="Gill Sans MT"/>
        <family val="2"/>
      </rPr>
      <t xml:space="preserve"> (Development Plan)</t>
    </r>
  </si>
  <si>
    <t xml:space="preserve">   5. Gap analysis of community institutional capacity</t>
  </si>
  <si>
    <t>Dedicated Personnel</t>
  </si>
  <si>
    <t xml:space="preserve">   6. Efforts to bridge these gaps</t>
  </si>
  <si>
    <t xml:space="preserve">   1.  Recruitment of designated personnel to manage the FPIC process</t>
  </si>
  <si>
    <t xml:space="preserve">   2.  Documented policy or terms of reference defining roles and responsibilities</t>
  </si>
  <si>
    <t>Technical Knowledge and Capacity</t>
  </si>
  <si>
    <t xml:space="preserve">   3. Documented evidence of a training program </t>
  </si>
  <si>
    <t xml:space="preserve">   1. Pre-consultation gap analysis regarding technical knowledge and capacity of community</t>
  </si>
  <si>
    <t xml:space="preserve">   4. Interviews with personnel clarifying their role regarding the FPIC process</t>
  </si>
  <si>
    <t>Recognition of Customary Systems</t>
  </si>
  <si>
    <t xml:space="preserve">   4. Evidence of knowledge exchange with other communities with FPIC experience</t>
  </si>
  <si>
    <t xml:space="preserve">   1. Analysis of customary decision-making mechanisms</t>
  </si>
  <si>
    <t xml:space="preserve">   5. Community members' assurances that they feel sufficiently trained and compensated</t>
  </si>
  <si>
    <t xml:space="preserve">   2. Description how local decision-making mechanisms will be respected</t>
  </si>
  <si>
    <t xml:space="preserve">   3. Accuracy of information confirmed by community representatives </t>
  </si>
  <si>
    <t xml:space="preserve"> Establish that the community has determined, through customary decision-making mechanisms, individuals or institutions that will represent it throughout the FPIC process. </t>
  </si>
  <si>
    <t>Expectation</t>
  </si>
  <si>
    <r>
      <t xml:space="preserve">Participating in an FPIC process can be time and resource heavy for all those involved. It is typical for a community to elect, through its </t>
    </r>
    <r>
      <rPr>
        <b/>
        <sz val="12"/>
        <color theme="1"/>
        <rFont val="Gill Sans MT"/>
        <family val="2"/>
      </rPr>
      <t xml:space="preserve">customary decision-making mechanisms, </t>
    </r>
    <r>
      <rPr>
        <sz val="12"/>
        <color theme="1"/>
        <rFont val="Gill Sans MT"/>
        <family val="2"/>
      </rPr>
      <t xml:space="preserve">individuals or institutions that will participate in the process on behalf of the rest of the community and will keep the community informed of progress. 					
					</t>
    </r>
  </si>
  <si>
    <t>Description</t>
  </si>
  <si>
    <t>Evidence and Documentation</t>
  </si>
  <si>
    <t>Documented evidence of a community meeting publicized</t>
  </si>
  <si>
    <t>Insert link here
using "www." prefix</t>
  </si>
  <si>
    <t>www</t>
  </si>
  <si>
    <t>Marginalized
and Vulnerable Groups</t>
  </si>
  <si>
    <t>See here for further information and resources</t>
  </si>
  <si>
    <t>Signed meeting minutes that detail the election of the community members or institutions that will represent the community during the FPIC process</t>
  </si>
  <si>
    <t>Technical Capacity</t>
  </si>
  <si>
    <t>Multi-Stakeholder
Working Group</t>
  </si>
  <si>
    <t xml:space="preserve">Signed attendance register from the above meeting </t>
  </si>
  <si>
    <t>Cross-Cultural
Understanding</t>
  </si>
  <si>
    <t xml:space="preserve">Documented evidence of how the results of this process have been communicated to all other community members </t>
  </si>
  <si>
    <t>Collaborative Design
of FPIC Process</t>
  </si>
  <si>
    <t>Recognition of
Customary Systems</t>
  </si>
  <si>
    <t>`</t>
  </si>
  <si>
    <t xml:space="preserve"> Establish how women's voices are heard in decisions regarding the FPIC process. </t>
  </si>
  <si>
    <t xml:space="preserve">Customary decision-making mechanisms and election of community representatives do not always allow for the meaningful participation of women. In these cases, it is recommended that an alternative method of engaging them in the process is sought, without compromising traditional social structures.  		</t>
  </si>
  <si>
    <t>Community Representation</t>
  </si>
  <si>
    <r>
      <t xml:space="preserve">Documented analysis of local </t>
    </r>
    <r>
      <rPr>
        <b/>
        <sz val="12"/>
        <color theme="1"/>
        <rFont val="Gill Sans MT"/>
        <family val="2"/>
      </rPr>
      <t>gender dynamics,</t>
    </r>
    <r>
      <rPr>
        <sz val="12"/>
        <color theme="1"/>
        <rFont val="Gill Sans MT"/>
        <family val="2"/>
      </rPr>
      <t xml:space="preserve"> which identifies potential obstacles to </t>
    </r>
    <r>
      <rPr>
        <b/>
        <sz val="12"/>
        <color theme="1"/>
        <rFont val="Gill Sans MT"/>
        <family val="2"/>
      </rPr>
      <t>meaningful participation</t>
    </r>
    <r>
      <rPr>
        <sz val="12"/>
        <color theme="1"/>
        <rFont val="Gill Sans MT"/>
        <family val="2"/>
      </rPr>
      <t xml:space="preserve"> in </t>
    </r>
    <r>
      <rPr>
        <b/>
        <sz val="12"/>
        <color theme="1"/>
        <rFont val="Gill Sans MT"/>
        <family val="2"/>
      </rPr>
      <t>consultations</t>
    </r>
    <r>
      <rPr>
        <sz val="12"/>
        <color theme="1"/>
        <rFont val="Gill Sans MT"/>
        <family val="2"/>
      </rPr>
      <t xml:space="preserve"> for female community members</t>
    </r>
  </si>
  <si>
    <r>
      <t xml:space="preserve">Documented evidence that </t>
    </r>
    <r>
      <rPr>
        <b/>
        <sz val="12"/>
        <color theme="1"/>
        <rFont val="Gill Sans MT"/>
        <family val="2"/>
      </rPr>
      <t>community representatives</t>
    </r>
    <r>
      <rPr>
        <sz val="12"/>
        <color theme="1"/>
        <rFont val="Gill Sans MT"/>
        <family val="2"/>
      </rPr>
      <t xml:space="preserve"> maintain open communication with all community members. This may be through relevant community organizations and associations. </t>
    </r>
  </si>
  <si>
    <r>
      <t xml:space="preserve">Documented participation of women in </t>
    </r>
    <r>
      <rPr>
        <b/>
        <sz val="12"/>
        <color theme="1"/>
        <rFont val="Gill Sans MT"/>
        <family val="2"/>
      </rPr>
      <t>consultations</t>
    </r>
    <r>
      <rPr>
        <sz val="12"/>
        <color theme="1"/>
        <rFont val="Gill Sans MT"/>
        <family val="2"/>
      </rPr>
      <t xml:space="preserve"> or alternative methods of engagement</t>
    </r>
  </si>
  <si>
    <t>&lt;- Used to calculate status</t>
  </si>
  <si>
    <t>Marginalized and Vulnerable Groups</t>
  </si>
  <si>
    <t>Establish how marginalized or vulnerable groups within Indigenous communities participate in local decision-making mechanisms. These groups include women and girls; marginalized ethnic and religious populations; internally displaced persons; people with disabilities; youth and the elderly; lesbian, gay, bisexual, transgender, and intersex (LGBTI) individuals; and other socially marginalized individuals or people unique to the country or regional context.</t>
  </si>
  <si>
    <r>
      <rPr>
        <b/>
        <sz val="12"/>
        <color theme="1"/>
        <rFont val="Gill Sans MT"/>
        <family val="2"/>
      </rPr>
      <t>Customary decision-making mechanisms</t>
    </r>
    <r>
      <rPr>
        <sz val="12"/>
        <color theme="1"/>
        <rFont val="Gill Sans MT"/>
        <family val="2"/>
      </rPr>
      <t xml:space="preserve"> and election of community representatives do not always allow for the meaningful participation of marginalized and vulnerable groups. In these cases, it is recommended that an alternative method of engaging them in the process is sought, without compromising traditional social structures.  		</t>
    </r>
  </si>
  <si>
    <r>
      <t xml:space="preserve">Analysis of local representation dynamics, which identifies potential obstacles to </t>
    </r>
    <r>
      <rPr>
        <b/>
        <sz val="12"/>
        <color theme="1"/>
        <rFont val="Gill Sans MT"/>
        <family val="2"/>
      </rPr>
      <t>meaningful participation</t>
    </r>
    <r>
      <rPr>
        <sz val="12"/>
        <color theme="1"/>
        <rFont val="Gill Sans MT"/>
        <family val="2"/>
      </rPr>
      <t xml:space="preserve"> in </t>
    </r>
    <r>
      <rPr>
        <b/>
        <sz val="12"/>
        <color theme="1"/>
        <rFont val="Gill Sans MT"/>
        <family val="2"/>
      </rPr>
      <t xml:space="preserve">consultations </t>
    </r>
    <r>
      <rPr>
        <sz val="12"/>
        <color theme="1"/>
        <rFont val="Gill Sans MT"/>
        <family val="2"/>
      </rPr>
      <t>for community members who are typically marginalized</t>
    </r>
  </si>
  <si>
    <r>
      <t xml:space="preserve">Documented evidence that the elected </t>
    </r>
    <r>
      <rPr>
        <b/>
        <sz val="12"/>
        <color theme="1"/>
        <rFont val="Gill Sans MT"/>
        <family val="2"/>
      </rPr>
      <t>community representatives</t>
    </r>
    <r>
      <rPr>
        <sz val="12"/>
        <color theme="1"/>
        <rFont val="Gill Sans MT"/>
        <family val="2"/>
      </rPr>
      <t xml:space="preserve"> maintain open communication with all community members. This may be through relevant community organizations and associations.</t>
    </r>
  </si>
  <si>
    <r>
      <t xml:space="preserve">Documented evidence that if traditional or customary systems do not allow for </t>
    </r>
    <r>
      <rPr>
        <b/>
        <sz val="12"/>
        <color theme="1"/>
        <rFont val="Gill Sans MT"/>
        <family val="2"/>
      </rPr>
      <t>meaningful participation</t>
    </r>
    <r>
      <rPr>
        <sz val="12"/>
        <color theme="1"/>
        <rFont val="Gill Sans MT"/>
        <family val="2"/>
      </rPr>
      <t xml:space="preserve"> of marginalized and vulnerable groups in formal negotiations, best efforts have instead been made to integrate these groups into other </t>
    </r>
    <r>
      <rPr>
        <b/>
        <sz val="12"/>
        <color theme="1"/>
        <rFont val="Gill Sans MT"/>
        <family val="2"/>
      </rPr>
      <t>community engagement</t>
    </r>
    <r>
      <rPr>
        <sz val="12"/>
        <color theme="1"/>
        <rFont val="Gill Sans MT"/>
        <family val="2"/>
      </rPr>
      <t xml:space="preserve"> processes to ensure that their voices are heard and have bearing on the </t>
    </r>
    <r>
      <rPr>
        <b/>
        <sz val="12"/>
        <color theme="1"/>
        <rFont val="Gill Sans MT"/>
        <family val="2"/>
      </rPr>
      <t>consultation processes</t>
    </r>
  </si>
  <si>
    <r>
      <t>Documented participation of marginalized and vulnerable groups in</t>
    </r>
    <r>
      <rPr>
        <b/>
        <sz val="12"/>
        <color theme="1"/>
        <rFont val="Gill Sans MT"/>
        <family val="2"/>
      </rPr>
      <t xml:space="preserve"> consultations</t>
    </r>
    <r>
      <rPr>
        <sz val="12"/>
        <color theme="1"/>
        <rFont val="Gill Sans MT"/>
        <family val="2"/>
      </rPr>
      <t xml:space="preserve"> or alternative engagement methods </t>
    </r>
  </si>
  <si>
    <r>
      <t xml:space="preserve">Establish that the community and the implementing partner have sufficient </t>
    </r>
    <r>
      <rPr>
        <b/>
        <i/>
        <sz val="12"/>
        <color theme="1"/>
        <rFont val="Gill Sans MT"/>
        <family val="2"/>
      </rPr>
      <t>institutional capacity</t>
    </r>
    <r>
      <rPr>
        <i/>
        <sz val="12"/>
        <color theme="1"/>
        <rFont val="Gill Sans MT"/>
        <family val="2"/>
      </rPr>
      <t xml:space="preserve"> to be able to effectively participate in an FPIC process.</t>
    </r>
  </si>
  <si>
    <t xml:space="preserve">The success of an FPIC process may be severely compromised if the community or the implementing partner does not have adequate time, resources, and infrastructure available for developing and maintaining the organizational systems (such as administration, finance, and communications) needed to implement an FPIC process at the community level. 
					</t>
  </si>
  <si>
    <t xml:space="preserve">Gender </t>
  </si>
  <si>
    <r>
      <t>Documented analysis of existing customary</t>
    </r>
    <r>
      <rPr>
        <b/>
        <sz val="12"/>
        <color theme="1"/>
        <rFont val="Gill Sans MT"/>
        <family val="2"/>
      </rPr>
      <t xml:space="preserve"> decision-making, mediation, and conflict resolution mechanisms</t>
    </r>
  </si>
  <si>
    <t>Evidence that the community has the capacity to store and maintain agreements and ensure access to them for other members of the community (e.g., through central archives or online)</t>
  </si>
  <si>
    <t>Evidence that the community has the opportunity for knowledge exchange with other communities or those who have previously participated in FPIC processes</t>
  </si>
  <si>
    <r>
      <t xml:space="preserve">Documented evidence of existing </t>
    </r>
    <r>
      <rPr>
        <b/>
        <sz val="12"/>
        <color theme="1"/>
        <rFont val="Gill Sans MT"/>
        <family val="2"/>
      </rPr>
      <t>community protocols</t>
    </r>
    <r>
      <rPr>
        <sz val="12"/>
        <color theme="1"/>
        <rFont val="Gill Sans MT"/>
        <family val="2"/>
      </rPr>
      <t xml:space="preserve"> or </t>
    </r>
    <r>
      <rPr>
        <b/>
        <i/>
        <sz val="12"/>
        <color theme="1"/>
        <rFont val="Gill Sans MT"/>
        <family val="2"/>
      </rPr>
      <t>Planes de Vida</t>
    </r>
    <r>
      <rPr>
        <sz val="12"/>
        <color theme="1"/>
        <rFont val="Gill Sans MT"/>
        <family val="2"/>
      </rPr>
      <t xml:space="preserve"> (Development Plans) that detail the following: (a) the community’s cosmovision (Indigenous worldview) and how this informs its position vis-a-vis development projects; (b) how this intersects with international and national rights; and (c) how they were developed through an inclusionary, </t>
    </r>
    <r>
      <rPr>
        <b/>
        <sz val="12"/>
        <color theme="1"/>
        <rFont val="Gill Sans MT"/>
        <family val="2"/>
      </rPr>
      <t>participatory process</t>
    </r>
    <r>
      <rPr>
        <sz val="12"/>
        <color theme="1"/>
        <rFont val="Gill Sans MT"/>
        <family val="2"/>
      </rPr>
      <t xml:space="preserve"> </t>
    </r>
  </si>
  <si>
    <t>Documented evidence of a gap analysis carried out in collaboration with community representation to identify gaps in institutional capacity</t>
  </si>
  <si>
    <r>
      <t xml:space="preserve">Documentation of efforts made to bridge any identified gaps and to strengthen community capacity by supporting the community to identify and recruit suitable third-party experts or organizations to advise on, for example, the development of a </t>
    </r>
    <r>
      <rPr>
        <b/>
        <i/>
        <sz val="12"/>
        <color theme="1"/>
        <rFont val="Gill Sans MT"/>
        <family val="2"/>
      </rPr>
      <t>Plan de Vida</t>
    </r>
    <r>
      <rPr>
        <sz val="12"/>
        <color theme="1"/>
        <rFont val="Gill Sans MT"/>
        <family val="2"/>
      </rPr>
      <t xml:space="preserve"> (Development Plan) through an inclusionary, </t>
    </r>
    <r>
      <rPr>
        <b/>
        <sz val="12"/>
        <color theme="1"/>
        <rFont val="Gill Sans MT"/>
        <family val="2"/>
      </rPr>
      <t>participatory process;</t>
    </r>
    <r>
      <rPr>
        <sz val="12"/>
        <color theme="1"/>
        <rFont val="Gill Sans MT"/>
        <family val="2"/>
      </rPr>
      <t xml:space="preserve"> capacity-building trainings for strengthening </t>
    </r>
    <r>
      <rPr>
        <b/>
        <sz val="12"/>
        <color theme="1"/>
        <rFont val="Gill Sans MT"/>
        <family val="2"/>
      </rPr>
      <t>institutional capacity;</t>
    </r>
    <r>
      <rPr>
        <sz val="12"/>
        <color theme="1"/>
        <rFont val="Gill Sans MT"/>
        <family val="2"/>
      </rPr>
      <t xml:space="preserve"> and negotiation or public speaking skills</t>
    </r>
  </si>
  <si>
    <r>
      <t xml:space="preserve">Establish that the community has sufficient </t>
    </r>
    <r>
      <rPr>
        <b/>
        <i/>
        <sz val="12"/>
        <color theme="1"/>
        <rFont val="Gill Sans MT"/>
        <family val="2"/>
      </rPr>
      <t>technical capacity</t>
    </r>
    <r>
      <rPr>
        <i/>
        <sz val="12"/>
        <color theme="1"/>
        <rFont val="Gill Sans MT"/>
        <family val="2"/>
      </rPr>
      <t xml:space="preserve"> to be able to effectively participate in the FPIC process. </t>
    </r>
  </si>
  <si>
    <t xml:space="preserve">The success of an FPIC process may be severely compromised if the community does not have sufficient technical knowledge, for example, regarding mining processes or environmental impacts, to be able to effectively participate in decision-making and negotiating about projects that may impact it.  
					</t>
  </si>
  <si>
    <r>
      <t xml:space="preserve">Documented evidence of pre-consultation </t>
    </r>
    <r>
      <rPr>
        <b/>
        <sz val="12"/>
        <color theme="1"/>
        <rFont val="Gill Sans MT"/>
        <family val="2"/>
      </rPr>
      <t>community engagement</t>
    </r>
    <r>
      <rPr>
        <sz val="12"/>
        <color theme="1"/>
        <rFont val="Gill Sans MT"/>
        <family val="2"/>
      </rPr>
      <t xml:space="preserve"> to identify gaps in </t>
    </r>
    <r>
      <rPr>
        <b/>
        <sz val="12"/>
        <color theme="1"/>
        <rFont val="Gill Sans MT"/>
        <family val="2"/>
      </rPr>
      <t>technical knowledge or capacity</t>
    </r>
  </si>
  <si>
    <r>
      <t xml:space="preserve">Demonstrated engagement of cultural experts/third parties to maximize understanding of </t>
    </r>
    <r>
      <rPr>
        <b/>
        <sz val="12"/>
        <color theme="1"/>
        <rFont val="Gill Sans MT"/>
        <family val="2"/>
      </rPr>
      <t>technical knowledge and capacity</t>
    </r>
    <r>
      <rPr>
        <sz val="12"/>
        <color theme="1"/>
        <rFont val="Gill Sans MT"/>
        <family val="2"/>
      </rPr>
      <t xml:space="preserve"> in the local context and potential issues, as well as identify potential means of bridging these gaps</t>
    </r>
  </si>
  <si>
    <t xml:space="preserve">Documented evidence of measures put in place to bridge identified gaps in technical knowledge or capacity (e.g., technical training or capacity building, recruitment of local technical advisory experts) </t>
  </si>
  <si>
    <t>Demonstrated facilitation of knowledge-sharing between project-affected communities to ensure that all parties are aware of both the positive and negative long-term cumulative effects of the project and how these are influenced by immediate decisions</t>
  </si>
  <si>
    <t>Interviews or surveys with community members that confirm that they feel they were sufficiently trained and compensated to participate in the FPIC process</t>
  </si>
  <si>
    <t>Establish a multi-stakeholder working group consisting of, at a minimum, the community representative, implementing partner personnel, and representation from relevant local government departments.</t>
  </si>
  <si>
    <t xml:space="preserve">The working group is responsible for overseeing and managing the FPIC process, according to defined roles and responsibilities that are jointly agreed on by working group members. </t>
  </si>
  <si>
    <t>An agreement signed by the working group members that details the establishment of the working group and its role in the FPIC process</t>
  </si>
  <si>
    <t>Interviews or surveys with working group members and the wider community to establish that it functions according to the signed agreement</t>
  </si>
  <si>
    <t xml:space="preserve">Establish that sufficient cross-cultural understanding exists between the community and implementing partner for a consultation process that follows FPIC principles to take place. </t>
  </si>
  <si>
    <t xml:space="preserve">The success of an FPIC process may be severely compromised if the actors involved do not have sufficient understanding of each others' cultural differences and similarities. A simple example may include cultural expectations about punctuality and how to address people in formal situations. Spiritual considerations, such as the deep connection that many Indigenous Peoples have with land and natural resources and the intangible impacts that they may experience as a result of development projects, are also incredibly important to understand prior to beginning an FPIC process. 
					</t>
  </si>
  <si>
    <t>Documented evidence of pre-consultation interviews with relevant project personnel and community representatives to establish what cultural understanding is considered important by each party and to what extent this is present or lacking</t>
  </si>
  <si>
    <t>Documented engagement of cultural experts to maximize understanding of local context, cultural gaps, and potential issues, as well as identify potential means of bridging these gaps</t>
  </si>
  <si>
    <t>Documented evidence of measures put in place (e.g., training or cultural exchange programs) designed to bridge the identified gaps</t>
  </si>
  <si>
    <t>Recognition of traditional or local knowledge within the implementing partner’s policy regarding Indigenous Peoples</t>
  </si>
  <si>
    <t>Interviews or surveys with project personnel and community members that confirm that they feel they were given sufficient cultural awareness training to participate in the FPIC process</t>
  </si>
  <si>
    <r>
      <t xml:space="preserve">Prior to initiating the FPIC process, engage community representatives in a design process to establish the schedule, format, and structure of the subsequent stages of the process. Establish that the design of the FPIC process has been approached in a collaborative way, with active participation from the </t>
    </r>
    <r>
      <rPr>
        <b/>
        <i/>
        <sz val="12"/>
        <color theme="1"/>
        <rFont val="Gill Sans MT"/>
        <family val="2"/>
      </rPr>
      <t>community representatives.</t>
    </r>
  </si>
  <si>
    <r>
      <t xml:space="preserve">The community actively participates in designing the FPIC process, including the schedule, format, and location of consultations, requirements, expectations, and </t>
    </r>
    <r>
      <rPr>
        <b/>
        <sz val="12"/>
        <color theme="1"/>
        <rFont val="Gill Sans MT"/>
        <family val="2"/>
      </rPr>
      <t>monitoring systems,</t>
    </r>
    <r>
      <rPr>
        <sz val="12"/>
        <color theme="1"/>
        <rFont val="Gill Sans MT"/>
        <family val="2"/>
      </rPr>
      <t xml:space="preserve"> and </t>
    </r>
    <r>
      <rPr>
        <b/>
        <sz val="12"/>
        <color theme="1"/>
        <rFont val="Gill Sans MT"/>
        <family val="2"/>
      </rPr>
      <t xml:space="preserve">grievance </t>
    </r>
    <r>
      <rPr>
        <sz val="12"/>
        <color theme="1"/>
        <rFont val="Gill Sans MT"/>
        <family val="2"/>
      </rPr>
      <t>and</t>
    </r>
    <r>
      <rPr>
        <b/>
        <sz val="12"/>
        <color theme="1"/>
        <rFont val="Gill Sans MT"/>
        <family val="2"/>
      </rPr>
      <t xml:space="preserve"> remediation mechanisms. </t>
    </r>
    <r>
      <rPr>
        <sz val="12"/>
        <color theme="1"/>
        <rFont val="Gill Sans MT"/>
        <family val="2"/>
      </rPr>
      <t xml:space="preserve">			
					</t>
    </r>
  </si>
  <si>
    <t>A joint formal or legal agreement between the community representatives and the implementing partner demonstrating a commitment to follow the defined process, including the following:</t>
  </si>
  <si>
    <t>The specific activities, current or future, for which FPIC must be sought, together with a means of revisiting and revising these as the project progresses</t>
  </si>
  <si>
    <t>What constitutes "consent"</t>
  </si>
  <si>
    <t>Logistical aspects of the process, including the schedule (as far as it can be defined at this stage), location of consultations, and format and structure of consultations</t>
  </si>
  <si>
    <t xml:space="preserve">Grievance mechanism to address claims if the agreement is breached </t>
  </si>
  <si>
    <t>Signed attendance register of those who participated in this decision-making process</t>
  </si>
  <si>
    <t>Documented evidence of the methods used to communicate this process and its outcome to community members</t>
  </si>
  <si>
    <t>Documented evidence that community representatives maintain open communication with all community members. This may be through relevant community organizations and associations.</t>
  </si>
  <si>
    <t>Define policies that take into account international human rights standards, including those specific to Indigenous Peoples, that the company commits to follow in respect to the proposed project, and make them publicly available. Carry out environmental, social, cultural, and human rights baseline studies.</t>
  </si>
  <si>
    <t>Policies should take into account the core considerations of international human rights standards, such as the following: the UN Guiding Principles on Business and Human Rights; the UN Declaration on Human Rights; the International Covenant on Civil and Political Rights; the International Covenant on Economic, Social and Cultural Rights; and the eight ILO conventions; as well as the membership requirements or minimum recommendations of initiatives that the implementing partner may belong to, such as the Equator Principles. Regarding Indigenous Peoples, policies should reflect minimum expectations of the UN Declaration of the Rights of Indigenous Peoples and ILO Convention 169. Policies should be applicable to every stage of project implementation, including planning, closure, and rehabilitation. (Reference LGBTI and PRO-IP Policies)</t>
  </si>
  <si>
    <t>11.1 Human Rights Policies</t>
  </si>
  <si>
    <t xml:space="preserve">List of existing policy commitments related to human rights </t>
  </si>
  <si>
    <t>Code of conduct</t>
  </si>
  <si>
    <t>Community grievance mechanism/social incident reporting</t>
  </si>
  <si>
    <t>Compliance assessments and audit procedure</t>
  </si>
  <si>
    <t>11.2 Indigenous Peoples' Rights Policies</t>
  </si>
  <si>
    <t xml:space="preserve">List of existing policy commitments related to Indigenous Peoples' rights and whether they are integrated with, or separate from, other human rights policies. Highlight where they include the commitment to conduct FPIC in relevant contexts. </t>
  </si>
  <si>
    <t xml:space="preserve">Demonstration of how Indigenous Peoples' life plans or community protocols have been considered within company policy relating to Indigenous Peoples' rights </t>
  </si>
  <si>
    <t>Prerequisite</t>
  </si>
  <si>
    <t>Establish a designated team responsible for implementing the FPIC process as well as a training program on human rights and Indigenous Peoples for relevant personnel.</t>
  </si>
  <si>
    <t xml:space="preserve">An FPIC process can be lengthy and demanding of company time and resources. It is important, however, that the implementing partner team has designated personnel whose role includes the management and oversight of the FPIC process, to ensure continuity in community liaison and engagement processes as well as increased accountability and efficiency of the process. </t>
  </si>
  <si>
    <t xml:space="preserve">Documented recruitment or contracting of designated personnel responsible for representing the implementing partner in the FPIC process </t>
  </si>
  <si>
    <t>Documented policy or terms of reference defining roles and responsibilities of the dedicated personnel</t>
  </si>
  <si>
    <t>Documented evidence of a training program, including detail of program content and qualifications/proof of suitability of those delivering it, as well as a
record of participants’ attendance</t>
  </si>
  <si>
    <t xml:space="preserve">Interviews with the designated personnel that clarify their role regarding FPIC implementation and their suitability to represent the implementing partner during the FPIC process  </t>
  </si>
  <si>
    <r>
      <t xml:space="preserve">Establish what the </t>
    </r>
    <r>
      <rPr>
        <b/>
        <i/>
        <sz val="12"/>
        <color theme="1"/>
        <rFont val="Gill Sans MT"/>
        <family val="2"/>
      </rPr>
      <t xml:space="preserve">customary decision-making mechanisms </t>
    </r>
    <r>
      <rPr>
        <i/>
        <sz val="12"/>
        <color theme="1"/>
        <rFont val="Gill Sans MT"/>
        <family val="2"/>
      </rPr>
      <t>and structures are and how they work.</t>
    </r>
  </si>
  <si>
    <t xml:space="preserve">Indigenous Peoples have the right to maintain their own customs and institutions, and to use these in managing and facilitating the decisions that affect their lives. It is important that the implementing partner understand these customary processes and accommodate them within the FPIC process. 		</t>
  </si>
  <si>
    <r>
      <t xml:space="preserve">Documented evidence that demonstrates understanding of what </t>
    </r>
    <r>
      <rPr>
        <b/>
        <sz val="12"/>
        <rFont val="Gill Sans MT"/>
        <family val="2"/>
      </rPr>
      <t>customary decision-making mechanisms</t>
    </r>
    <r>
      <rPr>
        <sz val="12"/>
        <rFont val="Gill Sans MT"/>
        <family val="2"/>
      </rPr>
      <t xml:space="preserve"> and structures exist, ensuring that it takes into account who the official community leaders are and how they were designated, as well as any unofficial leaders or influencers who are important in community decision-making</t>
    </r>
  </si>
  <si>
    <t>Documented acknowledgment of how the FPIC process design, including timeline, human resources, and budget, needs to accommodate customary decision-making mechanisms</t>
  </si>
  <si>
    <t>Signed acknowledgment by community representatives that this information is correct</t>
  </si>
  <si>
    <t>FPIC Process Steps</t>
  </si>
  <si>
    <t xml:space="preserve">Steps 1–3 must be completed before progressing through the rest of the FPIC process. </t>
  </si>
  <si>
    <t>1.1 Project definition</t>
  </si>
  <si>
    <t>1. Establish the scope of the project</t>
  </si>
  <si>
    <t xml:space="preserve">                     Define project activities.</t>
  </si>
  <si>
    <t>A list or schedule of known and expected project activities and their details, including their timeframes and locations</t>
  </si>
  <si>
    <t>2.1 National legal obligations</t>
  </si>
  <si>
    <t>2.2 International standards</t>
  </si>
  <si>
    <t>2. Establish the implementing partner's obligation to achieve FPIC</t>
  </si>
  <si>
    <t>Carry out an assessment of host country legislation regarding FPIC requirements.</t>
  </si>
  <si>
    <t>2.3 Indigenous Peoples' protocols</t>
  </si>
  <si>
    <r>
      <t xml:space="preserve">A legal registry that clearly describes the obligations of the proposed project's host country toward </t>
    </r>
    <r>
      <rPr>
        <b/>
        <sz val="11"/>
        <rFont val="Gill Sans MT"/>
        <family val="2"/>
      </rPr>
      <t>safeguarding</t>
    </r>
    <r>
      <rPr>
        <sz val="11"/>
        <rFont val="Gill Sans MT"/>
        <family val="2"/>
      </rPr>
      <t xml:space="preserve"> Indigenous Peoples’ rights, including whether the country is a signatory to UNDRIP and ILO 169 and how it includes Indigenous Peoples within its governance system </t>
    </r>
  </si>
  <si>
    <t>2.4 PRO-IP Policy</t>
  </si>
  <si>
    <t>2.5 Congressional directive</t>
  </si>
  <si>
    <r>
      <t xml:space="preserve">Documented </t>
    </r>
    <r>
      <rPr>
        <b/>
        <sz val="11"/>
        <color theme="1"/>
        <rFont val="Gill Sans MT"/>
        <family val="2"/>
      </rPr>
      <t>gap analysis</t>
    </r>
    <r>
      <rPr>
        <sz val="11"/>
        <color theme="1"/>
        <rFont val="Gill Sans MT"/>
        <family val="2"/>
      </rPr>
      <t xml:space="preserve"> between the implementing partner’s organizational policy and national legal obligations identified in the legal registry</t>
    </r>
  </si>
  <si>
    <t>2.6 Multilateral development banks</t>
  </si>
  <si>
    <t>Interviews with relevant company personnel demonstrating that these obligations are understood</t>
  </si>
  <si>
    <t>3.1 Rights-holder mapping</t>
  </si>
  <si>
    <r>
      <t xml:space="preserve">Carry out a </t>
    </r>
    <r>
      <rPr>
        <b/>
        <i/>
        <sz val="11"/>
        <color theme="1"/>
        <rFont val="Gill Sans MT"/>
        <family val="2"/>
      </rPr>
      <t xml:space="preserve">gap analysis </t>
    </r>
    <r>
      <rPr>
        <i/>
        <sz val="11"/>
        <color theme="1"/>
        <rFont val="Gill Sans MT"/>
        <family val="2"/>
      </rPr>
      <t xml:space="preserve">between national legal obligations and </t>
    </r>
    <r>
      <rPr>
        <b/>
        <i/>
        <sz val="11"/>
        <color theme="1"/>
        <rFont val="Gill Sans MT"/>
        <family val="2"/>
      </rPr>
      <t>international standards</t>
    </r>
    <r>
      <rPr>
        <i/>
        <sz val="11"/>
        <color theme="1"/>
        <rFont val="Gill Sans MT"/>
        <family val="2"/>
      </rPr>
      <t xml:space="preserve"> and identify potential gaps that may compromise effective </t>
    </r>
    <r>
      <rPr>
        <b/>
        <i/>
        <sz val="11"/>
        <color theme="1"/>
        <rFont val="Gill Sans MT"/>
        <family val="2"/>
      </rPr>
      <t>safeguarding</t>
    </r>
    <r>
      <rPr>
        <i/>
        <sz val="11"/>
        <color theme="1"/>
        <rFont val="Gill Sans MT"/>
        <family val="2"/>
      </rPr>
      <t xml:space="preserve"> of Indigenous Peoples' rights.</t>
    </r>
  </si>
  <si>
    <r>
      <t xml:space="preserve">Documented records of searches of relevant </t>
    </r>
    <r>
      <rPr>
        <b/>
        <sz val="11"/>
        <color theme="1"/>
        <rFont val="Gill Sans MT"/>
        <family val="2"/>
      </rPr>
      <t>international standards</t>
    </r>
    <r>
      <rPr>
        <sz val="11"/>
        <color theme="1"/>
        <rFont val="Gill Sans MT"/>
        <family val="2"/>
      </rPr>
      <t xml:space="preserve"> and consideration of how these apply to the context of the project being proposed </t>
    </r>
  </si>
  <si>
    <r>
      <t>A registry of requirements relating to international human rights law and any voluntary or industry standards that the company is committed to, including</t>
    </r>
    <r>
      <rPr>
        <b/>
        <sz val="11"/>
        <color theme="1"/>
        <rFont val="Gill Sans MT"/>
        <family val="2"/>
      </rPr>
      <t xml:space="preserve"> gap analyses</t>
    </r>
    <r>
      <rPr>
        <sz val="11"/>
        <color theme="1"/>
        <rFont val="Gill Sans MT"/>
        <family val="2"/>
      </rPr>
      <t xml:space="preserve"> between these and the national legal obligations identified in 1.1</t>
    </r>
  </si>
  <si>
    <t>2.3 Indigenous Peoples' own
protocols</t>
  </si>
  <si>
    <t>If Indigenous Peoples have already established protocols for consultation and decision-making regarding activities that will impact them or their territories, implementing partners should document and agree to abide by those protocols.</t>
  </si>
  <si>
    <t>Ongoing Sustainability</t>
  </si>
  <si>
    <t xml:space="preserve">Documented records of the Indigenous Peoples' desired protocols </t>
  </si>
  <si>
    <t>Carry out an assessment to identify Indigenous Peoples who are project stakeholders and are likely to be significantly impacted by the planned USAID project activities, especially where neither host country laws, regional courts, nor ILO Convention 169 creates a legal obligation to obtain FPIC.</t>
  </si>
  <si>
    <r>
      <t xml:space="preserve">Documented </t>
    </r>
    <r>
      <rPr>
        <b/>
        <sz val="11"/>
        <color theme="1"/>
        <rFont val="Gill Sans MT"/>
        <family val="2"/>
      </rPr>
      <t xml:space="preserve">gap analysis </t>
    </r>
    <r>
      <rPr>
        <sz val="11"/>
        <color theme="1"/>
        <rFont val="Gill Sans MT"/>
        <family val="2"/>
      </rPr>
      <t>between the implementing partner’s organizational policy and PRO-IP obligations</t>
    </r>
  </si>
  <si>
    <t>Interviews with relevant company personnel demonstrating that the PRO-IP obligations for FPIC are understood</t>
  </si>
  <si>
    <t>FPIC is required to be included in awards for parks and protected areas by a directive to USAID and the Department of State included in the Joint Explanatory Statement accompanying the Department of State, Foreign Operations and Related Program Appropriations Act 2020.</t>
  </si>
  <si>
    <t>Documented records of searches of relevant congressional directives and consideration of how these apply to the context of the project being proposed</t>
  </si>
  <si>
    <t>Documentation that information detailing the proposed project and potential impacts is shared with local communities and FPIC of affected Indigenous communities is obtained in accordance with international standards.</t>
  </si>
  <si>
    <t>Documented records of compliance with congressional directives, especially if the project is an award for parks and protected areas</t>
  </si>
  <si>
    <t>2.6 Multilateral development 
bank requirements</t>
  </si>
  <si>
    <t>Identify the requirements of any multilateral development bank co-financing the USAID programs and projects. They may include respecting the rights of Indigenous Peoples and the principle of FPIC as part of their safeguard policies.</t>
  </si>
  <si>
    <t>Documented records of searches of relevant co-financing agencies and consideration of how these apply to the context of the project being proposed</t>
  </si>
  <si>
    <t>A registry of the multilateral development bank's requirements relating to Indigenous Peoples' consultation and decision-making protocols</t>
  </si>
  <si>
    <t>3. Establish who are the rights holders to FPIC</t>
  </si>
  <si>
    <r>
      <t xml:space="preserve">Map the </t>
    </r>
    <r>
      <rPr>
        <b/>
        <i/>
        <sz val="11"/>
        <color theme="1"/>
        <rFont val="Gill Sans MT"/>
        <family val="2"/>
      </rPr>
      <t>rights holders</t>
    </r>
    <r>
      <rPr>
        <i/>
        <sz val="11"/>
        <color theme="1"/>
        <rFont val="Gill Sans MT"/>
        <family val="2"/>
      </rPr>
      <t xml:space="preserve"> who may be impacted by the company’s operations, through an appropriately gender-balanced, culturally appropriate, and inclusionary assessment process.</t>
    </r>
  </si>
  <si>
    <r>
      <t xml:space="preserve">A co-owned </t>
    </r>
    <r>
      <rPr>
        <b/>
        <sz val="11"/>
        <color theme="1"/>
        <rFont val="Gill Sans MT"/>
        <family val="2"/>
      </rPr>
      <t xml:space="preserve">rights-holder map </t>
    </r>
    <r>
      <rPr>
        <sz val="11"/>
        <color theme="1"/>
        <rFont val="Gill Sans MT"/>
        <family val="2"/>
      </rPr>
      <t xml:space="preserve">that has been created through a </t>
    </r>
    <r>
      <rPr>
        <b/>
        <sz val="11"/>
        <color theme="1"/>
        <rFont val="Gill Sans MT"/>
        <family val="2"/>
      </rPr>
      <t>participatory process,</t>
    </r>
    <r>
      <rPr>
        <sz val="11"/>
        <color theme="1"/>
        <rFont val="Gill Sans MT"/>
        <family val="2"/>
      </rPr>
      <t xml:space="preserve"> which has been approved and signed by all actors in the FPIC process, detailing, for example, who may be impacted by the project, by category of impact, gender, age, household income, and location, and the rights to which they are entitled</t>
    </r>
  </si>
  <si>
    <t xml:space="preserve">NOTE: Assurance provider/auditor may need to conduct its own rights-holder mapping exercise to ensure that no key groups have been omitted. </t>
  </si>
  <si>
    <t xml:space="preserve">Inclusion of a rationale for any differential treatment between potentially affected Indigenous Peoples’ communities and other local communities </t>
  </si>
  <si>
    <r>
      <t xml:space="preserve">Documented evidence that </t>
    </r>
    <r>
      <rPr>
        <b/>
        <sz val="11"/>
        <color theme="1"/>
        <rFont val="Gill Sans MT"/>
        <family val="2"/>
      </rPr>
      <t>customary rights</t>
    </r>
    <r>
      <rPr>
        <sz val="11"/>
        <color theme="1"/>
        <rFont val="Gill Sans MT"/>
        <family val="2"/>
      </rPr>
      <t xml:space="preserve"> have been identified and acknowledged in the rights-holder map, in addition to legal rights</t>
    </r>
  </si>
  <si>
    <t xml:space="preserve">Documentation of any unresolved land disputes adjacent to, or overlapping with, the proposed project  </t>
  </si>
  <si>
    <t xml:space="preserve">Interviews or surveys with community members, the implementing partner, and local government that confirm there are no outstanding, unresolved land disputes  </t>
  </si>
  <si>
    <t xml:space="preserve">Interviews or surveys with community members that confirm that they feel they were sufficiently trained to participate in the rights-holder mapping, that they were able to participate effectively in the process, and that they were sufficiently compensated </t>
  </si>
  <si>
    <t xml:space="preserve">Interviews or surveys of how the results of this process have been communicated with and made accessible to all other community members and to confirm that the results of the process have been received and understood </t>
  </si>
  <si>
    <t xml:space="preserve"> </t>
  </si>
  <si>
    <t>4. Establish the willingness of potentially affected rights holders to consider the proposed project</t>
  </si>
  <si>
    <t>4.1 Project Considerations</t>
  </si>
  <si>
    <t xml:space="preserve">          Hold an initial meeting with rights holders identified in 2.1 who may be impacted by the proposed project, to present the project and establish whether they would be willing to consider it.</t>
  </si>
  <si>
    <t xml:space="preserve">
Establishing willingness from the community is a key step in building trust going forward. </t>
  </si>
  <si>
    <t>Documented evidence of a community meeting having been called</t>
  </si>
  <si>
    <t>Documented evidence of the presentation given by the implementing partner about the proposed project that clearly shows the content of the presentation and information communicated to the meeting attendees</t>
  </si>
  <si>
    <t>Interviews or surveys with meeting attendees clarifying that the content of the implementing partner's presentation was presented in a format and language that was understood and culturally appropriate</t>
  </si>
  <si>
    <t>4.1 Project consideration</t>
  </si>
  <si>
    <t>Signed meeting minutes that detail the willingness of the community to consider the proposed project</t>
  </si>
  <si>
    <t>Continue to Step 5:
Establish how the proposed project may impact affected rights holders</t>
  </si>
  <si>
    <t>5. Establish how the proposed project may impact affected rights holders</t>
  </si>
  <si>
    <t xml:space="preserve">5.1 Social, environmental, cultural, and human rights impact evaluation design  </t>
  </si>
  <si>
    <r>
      <t xml:space="preserve">Design a social, cultural, environmental, and human rights </t>
    </r>
    <r>
      <rPr>
        <b/>
        <i/>
        <sz val="11"/>
        <color theme="1"/>
        <rFont val="Gill Sans MT"/>
        <family val="2"/>
      </rPr>
      <t>impact evaluation</t>
    </r>
    <r>
      <rPr>
        <i/>
        <sz val="11"/>
        <color theme="1"/>
        <rFont val="Gill Sans MT"/>
        <family val="2"/>
      </rPr>
      <t xml:space="preserve"> in collaboration with community representatives that will adequately assess the level of potential impact that the proposed project may have on identified </t>
    </r>
    <r>
      <rPr>
        <b/>
        <i/>
        <sz val="11"/>
        <color theme="1"/>
        <rFont val="Gill Sans MT"/>
        <family val="2"/>
      </rPr>
      <t>rights holders.</t>
    </r>
    <r>
      <rPr>
        <i/>
        <sz val="11"/>
        <color theme="1"/>
        <rFont val="Gill Sans MT"/>
        <family val="2"/>
      </rPr>
      <t xml:space="preserve">  </t>
    </r>
  </si>
  <si>
    <r>
      <t xml:space="preserve">To inform rights holders about potential impacts of the proposed project and its associated activities, a cultural, social, environmental, and human rights impact evaluation must first be carried out to identify the level of potential positive or negative impact upon their rights, the rights to land, resources, way of life, and cultural integrity. 
</t>
    </r>
    <r>
      <rPr>
        <i/>
        <sz val="11"/>
        <color theme="1"/>
        <rFont val="Gill Sans MT"/>
        <family val="2"/>
      </rPr>
      <t>This includes USAID procedures for Inclusive Development Analysis, Initial Environmental Examination, Environmental Impact Assessment, and Social Impact Assessment.</t>
    </r>
  </si>
  <si>
    <r>
      <t xml:space="preserve">Documented evidence that </t>
    </r>
    <r>
      <rPr>
        <b/>
        <sz val="11"/>
        <color theme="1"/>
        <rFont val="Gill Sans MT"/>
        <family val="2"/>
      </rPr>
      <t xml:space="preserve">community representatives </t>
    </r>
    <r>
      <rPr>
        <sz val="11"/>
        <color theme="1"/>
        <rFont val="Gill Sans MT"/>
        <family val="2"/>
      </rPr>
      <t xml:space="preserve">were engaged in advance of the impact evaluation and participated in the design of the evaluation   </t>
    </r>
  </si>
  <si>
    <t>Documented interviews with community representatives that confirm that they feel they were sufficiently trained and compensated to participate in the impact evaluation design</t>
  </si>
  <si>
    <t>Documented agreement on the format, scope, and content of the evaluation to be conducted, including who will conduct it</t>
  </si>
  <si>
    <t xml:space="preserve">5.1 Impact evaluation design </t>
  </si>
  <si>
    <t>5.2 Impact evaluation implementation</t>
  </si>
  <si>
    <r>
      <t>Documented evidence that impacts on</t>
    </r>
    <r>
      <rPr>
        <b/>
        <sz val="11"/>
        <color theme="1"/>
        <rFont val="Gill Sans MT"/>
        <family val="2"/>
      </rPr>
      <t xml:space="preserve"> customary rights</t>
    </r>
    <r>
      <rPr>
        <sz val="11"/>
        <color theme="1"/>
        <rFont val="Gill Sans MT"/>
        <family val="2"/>
      </rPr>
      <t xml:space="preserve"> have been considered within the scope of the </t>
    </r>
    <r>
      <rPr>
        <b/>
        <sz val="11"/>
        <color theme="1"/>
        <rFont val="Gill Sans MT"/>
        <family val="2"/>
      </rPr>
      <t>impact evaluation,</t>
    </r>
    <r>
      <rPr>
        <sz val="11"/>
        <color theme="1"/>
        <rFont val="Gill Sans MT"/>
        <family val="2"/>
      </rPr>
      <t xml:space="preserve"> in addition to legal rights </t>
    </r>
  </si>
  <si>
    <t>5.3 Communicating impacts</t>
  </si>
  <si>
    <r>
      <t xml:space="preserve">Documented evidence that the </t>
    </r>
    <r>
      <rPr>
        <b/>
        <sz val="11"/>
        <color theme="1"/>
        <rFont val="Gill Sans MT"/>
        <family val="2"/>
      </rPr>
      <t xml:space="preserve">rights-holder map </t>
    </r>
    <r>
      <rPr>
        <sz val="11"/>
        <color theme="1"/>
        <rFont val="Gill Sans MT"/>
        <family val="2"/>
      </rPr>
      <t>(developed under Activity 2) was properly considered in the</t>
    </r>
    <r>
      <rPr>
        <b/>
        <sz val="11"/>
        <color theme="1"/>
        <rFont val="Gill Sans MT"/>
        <family val="2"/>
      </rPr>
      <t xml:space="preserve"> impact evaluation</t>
    </r>
    <r>
      <rPr>
        <sz val="11"/>
        <color theme="1"/>
        <rFont val="Gill Sans MT"/>
        <family val="2"/>
      </rPr>
      <t xml:space="preserve"> design</t>
    </r>
  </si>
  <si>
    <r>
      <t>Assessment of community capacity (time, resources, skills) to participate in the</t>
    </r>
    <r>
      <rPr>
        <b/>
        <sz val="11"/>
        <color theme="1"/>
        <rFont val="Gill Sans MT"/>
        <family val="2"/>
      </rPr>
      <t xml:space="preserve"> impact evaluation</t>
    </r>
    <r>
      <rPr>
        <sz val="11"/>
        <color theme="1"/>
        <rFont val="Gill Sans MT"/>
        <family val="2"/>
      </rPr>
      <t xml:space="preserve"> and measures taken to ensure sufficient capacity </t>
    </r>
  </si>
  <si>
    <r>
      <t>Written or recorded evidence of interviews with relevant company personnel demonstrating that Indigenous Peoples’ rights are understood and that they have all been considered within the design of the</t>
    </r>
    <r>
      <rPr>
        <b/>
        <sz val="11"/>
        <color theme="1"/>
        <rFont val="Gill Sans MT"/>
        <family val="2"/>
      </rPr>
      <t xml:space="preserve"> impact evaluation</t>
    </r>
  </si>
  <si>
    <t>5.2 Social, environmental, cultural, and human rights impact evaluation implementation</t>
  </si>
  <si>
    <r>
      <t xml:space="preserve">Implement the cultural, social, and environmental impact evaluation in collaboration with </t>
    </r>
    <r>
      <rPr>
        <b/>
        <i/>
        <sz val="11"/>
        <color theme="1"/>
        <rFont val="Gill Sans MT"/>
        <family val="2"/>
      </rPr>
      <t xml:space="preserve">community representatives </t>
    </r>
    <r>
      <rPr>
        <i/>
        <sz val="11"/>
        <color theme="1"/>
        <rFont val="Gill Sans MT"/>
        <family val="2"/>
      </rPr>
      <t xml:space="preserve">to assess the level of potential impact that the proposed project may have on identified </t>
    </r>
    <r>
      <rPr>
        <b/>
        <i/>
        <sz val="11"/>
        <color theme="1"/>
        <rFont val="Gill Sans MT"/>
        <family val="2"/>
      </rPr>
      <t>rights holders.</t>
    </r>
  </si>
  <si>
    <r>
      <t xml:space="preserve">Documented evidence that </t>
    </r>
    <r>
      <rPr>
        <b/>
        <sz val="11"/>
        <color theme="1"/>
        <rFont val="Gill Sans MT"/>
        <family val="2"/>
      </rPr>
      <t xml:space="preserve">community representatives </t>
    </r>
    <r>
      <rPr>
        <sz val="11"/>
        <color theme="1"/>
        <rFont val="Gill Sans MT"/>
        <family val="2"/>
      </rPr>
      <t xml:space="preserve">were engaged in advance of the </t>
    </r>
    <r>
      <rPr>
        <b/>
        <sz val="11"/>
        <color theme="1"/>
        <rFont val="Gill Sans MT"/>
        <family val="2"/>
      </rPr>
      <t>impact evaluation</t>
    </r>
    <r>
      <rPr>
        <sz val="11"/>
        <color theme="1"/>
        <rFont val="Gill Sans MT"/>
        <family val="2"/>
      </rPr>
      <t xml:space="preserve"> and participated in the design of the evaluation</t>
    </r>
  </si>
  <si>
    <r>
      <t>Documented evidence of the</t>
    </r>
    <r>
      <rPr>
        <b/>
        <sz val="11"/>
        <color theme="1"/>
        <rFont val="Gill Sans MT"/>
        <family val="2"/>
      </rPr>
      <t xml:space="preserve"> impact evaluation</t>
    </r>
    <r>
      <rPr>
        <sz val="11"/>
        <color theme="1"/>
        <rFont val="Gill Sans MT"/>
        <family val="2"/>
      </rPr>
      <t xml:space="preserve"> having been conducted—where, when, and by whom</t>
    </r>
  </si>
  <si>
    <r>
      <t xml:space="preserve">Documented interviews with </t>
    </r>
    <r>
      <rPr>
        <b/>
        <sz val="11"/>
        <color theme="1"/>
        <rFont val="Gill Sans MT"/>
        <family val="2"/>
      </rPr>
      <t>community representatives</t>
    </r>
    <r>
      <rPr>
        <sz val="11"/>
        <color theme="1"/>
        <rFont val="Gill Sans MT"/>
        <family val="2"/>
      </rPr>
      <t xml:space="preserve"> that confirm that they feel they were sufficiently trained and compensated to participate in the</t>
    </r>
    <r>
      <rPr>
        <b/>
        <sz val="11"/>
        <color theme="1"/>
        <rFont val="Gill Sans MT"/>
        <family val="2"/>
      </rPr>
      <t xml:space="preserve"> impact evaluation</t>
    </r>
    <r>
      <rPr>
        <sz val="11"/>
        <color theme="1"/>
        <rFont val="Gill Sans MT"/>
        <family val="2"/>
      </rPr>
      <t xml:space="preserve"> implementation</t>
    </r>
  </si>
  <si>
    <t>5.3 Communicating potential social, environmental, cultural, and human rights impacts</t>
  </si>
  <si>
    <r>
      <t xml:space="preserve">Communicate the results of the cultural, social, and environmental </t>
    </r>
    <r>
      <rPr>
        <b/>
        <i/>
        <sz val="11"/>
        <color theme="1"/>
        <rFont val="Gill Sans MT"/>
        <family val="2"/>
      </rPr>
      <t>impact evaluation</t>
    </r>
    <r>
      <rPr>
        <i/>
        <sz val="11"/>
        <color theme="1"/>
        <rFont val="Gill Sans MT"/>
        <family val="2"/>
      </rPr>
      <t xml:space="preserve"> in culturally appropriate, language-appropriate, and publicly accessible formats that allows their contents and implications to be fully understood by all project stakeholders. </t>
    </r>
  </si>
  <si>
    <t xml:space="preserve">Documentation of all potential cultural, social, and environmental impacts that may result from the proposed project and related activities in relevant languages or formats to maximize comprehension by as many community members as possible, including women, the elderly, children, and other marginalized groups  </t>
  </si>
  <si>
    <t xml:space="preserve">Documented evidence of the methods used to communicate this process and its outcome to the wider community </t>
  </si>
  <si>
    <t>Written or recorded evidence of interviews with relevant members of the community demonstrating that these impacts are understood</t>
  </si>
  <si>
    <t>Continue to Step 6:
 Establish if the community wants to enter into negotiations</t>
  </si>
  <si>
    <t>6. Establish if the community wants to enter into negotiations</t>
  </si>
  <si>
    <t>6.1 Establish that the community is willing to enter into negotiations</t>
  </si>
  <si>
    <r>
      <t>Determine whether the community is willing to enter into negotiation regarding the approval and implementation of the proposed project, based on the results of the</t>
    </r>
    <r>
      <rPr>
        <b/>
        <i/>
        <sz val="11"/>
        <color theme="1"/>
        <rFont val="Gill Sans MT"/>
        <family val="2"/>
      </rPr>
      <t xml:space="preserve"> impact evaluation</t>
    </r>
    <r>
      <rPr>
        <i/>
        <sz val="11"/>
        <color theme="1"/>
        <rFont val="Gill Sans MT"/>
        <family val="2"/>
      </rPr>
      <t xml:space="preserve"> and effective communication of these results to the community and assurance that these results are fully understood.</t>
    </r>
  </si>
  <si>
    <t xml:space="preserve">Signed meeting minutes that detail that the community has reached a consensus that it is willing to enter into negotiations based on the results of the impact evaluation </t>
  </si>
  <si>
    <t xml:space="preserve">Signed attendance register </t>
  </si>
  <si>
    <t xml:space="preserve">Documented evidence of how the results of this process have been communicated to the wider community </t>
  </si>
  <si>
    <r>
      <t xml:space="preserve">Documented evidence of interviews with community members that demonstrate that they are willing to enter into negotiation based on the </t>
    </r>
    <r>
      <rPr>
        <b/>
        <sz val="11"/>
        <color theme="1"/>
        <rFont val="Gill Sans MT"/>
        <family val="2"/>
      </rPr>
      <t>impact evaluation</t>
    </r>
  </si>
  <si>
    <t>Continue to Step 7:
Negotiating an agreement</t>
  </si>
  <si>
    <t>7. Negotiating an agreement</t>
  </si>
  <si>
    <t>7.1 Agreement negotiation</t>
  </si>
  <si>
    <r>
      <t xml:space="preserve">Negotiate and come to an agreement with the community on the proposed project, </t>
    </r>
    <r>
      <rPr>
        <b/>
        <i/>
        <sz val="11"/>
        <color theme="1"/>
        <rFont val="Gill Sans MT"/>
        <family val="2"/>
      </rPr>
      <t xml:space="preserve">impact mitigation, compensation, benefit sharing, </t>
    </r>
    <r>
      <rPr>
        <i/>
        <sz val="11"/>
        <color theme="1"/>
        <rFont val="Gill Sans MT"/>
        <family val="2"/>
      </rPr>
      <t>and</t>
    </r>
    <r>
      <rPr>
        <b/>
        <i/>
        <sz val="11"/>
        <color theme="1"/>
        <rFont val="Gill Sans MT"/>
        <family val="2"/>
      </rPr>
      <t xml:space="preserve"> grievance mechanism.</t>
    </r>
  </si>
  <si>
    <r>
      <t xml:space="preserve">Signed meeting minutes that detail:
o   The agreement that has been reached, including </t>
    </r>
    <r>
      <rPr>
        <b/>
        <sz val="11"/>
        <color theme="1"/>
        <rFont val="Gill Sans MT"/>
        <family val="2"/>
      </rPr>
      <t xml:space="preserve">impact mitigation, compensation, benefit sharing, </t>
    </r>
    <r>
      <rPr>
        <sz val="11"/>
        <color theme="1"/>
        <rFont val="Gill Sans MT"/>
        <family val="2"/>
      </rPr>
      <t>and</t>
    </r>
    <r>
      <rPr>
        <b/>
        <sz val="11"/>
        <color theme="1"/>
        <rFont val="Gill Sans MT"/>
        <family val="2"/>
      </rPr>
      <t xml:space="preserve"> grievance mechanism</t>
    </r>
    <r>
      <rPr>
        <sz val="11"/>
        <color theme="1"/>
        <rFont val="Gill Sans MT"/>
        <family val="2"/>
      </rPr>
      <t xml:space="preserve"> 
o   Conditions of the agreement (e.g., that the project complies with specified </t>
    </r>
    <r>
      <rPr>
        <b/>
        <sz val="11"/>
        <color theme="1"/>
        <rFont val="Gill Sans MT"/>
        <family val="2"/>
      </rPr>
      <t>international voluntary or industry standards</t>
    </r>
    <r>
      <rPr>
        <sz val="11"/>
        <color theme="1"/>
        <rFont val="Gill Sans MT"/>
        <family val="2"/>
      </rPr>
      <t xml:space="preserve">) 
o   The </t>
    </r>
    <r>
      <rPr>
        <b/>
        <sz val="11"/>
        <color theme="1"/>
        <rFont val="Gill Sans MT"/>
        <family val="2"/>
      </rPr>
      <t>monitoring system</t>
    </r>
    <r>
      <rPr>
        <sz val="11"/>
        <color theme="1"/>
        <rFont val="Gill Sans MT"/>
        <family val="2"/>
      </rPr>
      <t xml:space="preserve"> for monitoring </t>
    </r>
    <r>
      <rPr>
        <b/>
        <sz val="11"/>
        <color theme="1"/>
        <rFont val="Gill Sans MT"/>
        <family val="2"/>
      </rPr>
      <t xml:space="preserve">compliance </t>
    </r>
    <r>
      <rPr>
        <sz val="11"/>
        <color theme="1"/>
        <rFont val="Gill Sans MT"/>
        <family val="2"/>
      </rPr>
      <t xml:space="preserve">with the agreement </t>
    </r>
  </si>
  <si>
    <t>Signed attendance register</t>
  </si>
  <si>
    <r>
      <rPr>
        <b/>
        <sz val="11"/>
        <color theme="1"/>
        <rFont val="Gill Sans MT"/>
        <family val="2"/>
      </rPr>
      <t>Independent verification</t>
    </r>
    <r>
      <rPr>
        <sz val="11"/>
        <color theme="1"/>
        <rFont val="Gill Sans MT"/>
        <family val="2"/>
      </rPr>
      <t xml:space="preserve"> of the process used to reach these </t>
    </r>
    <r>
      <rPr>
        <b/>
        <sz val="11"/>
        <color theme="1"/>
        <rFont val="Gill Sans MT"/>
        <family val="2"/>
      </rPr>
      <t>negotiated agreements</t>
    </r>
  </si>
  <si>
    <t xml:space="preserve">7.1 Agreement negotiation </t>
  </si>
  <si>
    <r>
      <t xml:space="preserve">Interviews or surveys with community members confirming the following:
o   They had sufficient time for the community to reach a consensus on the agreement using </t>
    </r>
    <r>
      <rPr>
        <b/>
        <sz val="11"/>
        <color theme="1"/>
        <rFont val="Gill Sans MT"/>
        <family val="2"/>
      </rPr>
      <t>customary decision-making mechanisms</t>
    </r>
    <r>
      <rPr>
        <sz val="11"/>
        <color theme="1"/>
        <rFont val="Gill Sans MT"/>
        <family val="2"/>
      </rPr>
      <t xml:space="preserve">.
o   The decision was taken without any </t>
    </r>
    <r>
      <rPr>
        <b/>
        <sz val="11"/>
        <color theme="1"/>
        <rFont val="Gill Sans MT"/>
        <family val="2"/>
      </rPr>
      <t>coercion</t>
    </r>
    <r>
      <rPr>
        <sz val="11"/>
        <color theme="1"/>
        <rFont val="Gill Sans MT"/>
        <family val="2"/>
      </rPr>
      <t>.
o   The agreement was negotiated in accordance with the agreed-on process design.  
o   They understood their rights, including the right to say no.
o   They felt that they had sufficient</t>
    </r>
    <r>
      <rPr>
        <b/>
        <sz val="11"/>
        <color theme="1"/>
        <rFont val="Gill Sans MT"/>
        <family val="2"/>
      </rPr>
      <t xml:space="preserve"> institutional and technical capacity</t>
    </r>
    <r>
      <rPr>
        <sz val="11"/>
        <color theme="1"/>
        <rFont val="Gill Sans MT"/>
        <family val="2"/>
      </rPr>
      <t xml:space="preserve"> to negotiate the agreement. 
o   They considered the FPIC process to be culturally appropriate and inclusive of all community members. 
o   All community members understand all aspects of the </t>
    </r>
    <r>
      <rPr>
        <b/>
        <sz val="11"/>
        <color theme="1"/>
        <rFont val="Gill Sans MT"/>
        <family val="2"/>
      </rPr>
      <t>negotiated agreement</t>
    </r>
    <r>
      <rPr>
        <sz val="11"/>
        <color theme="1"/>
        <rFont val="Gill Sans MT"/>
        <family val="2"/>
      </rPr>
      <t xml:space="preserve"> and its implications. </t>
    </r>
  </si>
  <si>
    <t>Continue to Step 8:
Establish the sustainability of the FPIC process</t>
  </si>
  <si>
    <t>8. Establish the sustainability of the FPIC process</t>
  </si>
  <si>
    <t xml:space="preserve">8.1 Ongoing dialogue </t>
  </si>
  <si>
    <r>
      <t xml:space="preserve">Establish a mechanism for facilitating ongoing and open, </t>
    </r>
    <r>
      <rPr>
        <b/>
        <i/>
        <sz val="11"/>
        <color theme="1"/>
        <rFont val="Gill Sans MT"/>
        <family val="2"/>
      </rPr>
      <t>two-way dialogue</t>
    </r>
    <r>
      <rPr>
        <i/>
        <sz val="11"/>
        <color theme="1"/>
        <rFont val="Gill Sans MT"/>
        <family val="2"/>
      </rPr>
      <t xml:space="preserve"> between the community and the implementing partner. </t>
    </r>
  </si>
  <si>
    <r>
      <t xml:space="preserve">Documented timeline of official and routine meetings with </t>
    </r>
    <r>
      <rPr>
        <b/>
        <sz val="11"/>
        <color theme="1"/>
        <rFont val="Gill Sans MT"/>
        <family val="2"/>
      </rPr>
      <t>community representatives</t>
    </r>
    <r>
      <rPr>
        <sz val="11"/>
        <color theme="1"/>
        <rFont val="Gill Sans MT"/>
        <family val="2"/>
      </rPr>
      <t xml:space="preserve"> and the wider community, detailing the number of consultation and participation activities that occur, including meetings, information dissemination, distribution of brochures/flyers, and training. This should also include any relevant engagement with informal leadership and community influencers, as well as official leadership. </t>
    </r>
  </si>
  <si>
    <t>Demonstrated commitment to maintain and nurture relationships</t>
  </si>
  <si>
    <t>Demonstrated commitment to continue consultation to maintain consent beyond its initial achievement</t>
  </si>
  <si>
    <r>
      <t xml:space="preserve">Documented evidence of </t>
    </r>
    <r>
      <rPr>
        <b/>
        <sz val="11"/>
        <color theme="1"/>
        <rFont val="Gill Sans MT"/>
        <family val="2"/>
      </rPr>
      <t>consultation processes</t>
    </r>
    <r>
      <rPr>
        <sz val="11"/>
        <color theme="1"/>
        <rFont val="Gill Sans MT"/>
        <family val="2"/>
      </rPr>
      <t xml:space="preserve"> and agreements</t>
    </r>
  </si>
  <si>
    <t xml:space="preserve">Demonstration of the existence of open channels for communication, when possible (e.g., phone, social media, radio, community groups) </t>
  </si>
  <si>
    <t>8.2 Monitoring and evaluation</t>
  </si>
  <si>
    <r>
      <t xml:space="preserve">Establish a </t>
    </r>
    <r>
      <rPr>
        <b/>
        <i/>
        <sz val="11"/>
        <color theme="1"/>
        <rFont val="Gill Sans MT"/>
        <family val="2"/>
      </rPr>
      <t>participatory</t>
    </r>
    <r>
      <rPr>
        <i/>
        <sz val="11"/>
        <color theme="1"/>
        <rFont val="Gill Sans MT"/>
        <family val="2"/>
      </rPr>
      <t xml:space="preserve"> process for monitoring and evaluating </t>
    </r>
    <r>
      <rPr>
        <b/>
        <i/>
        <sz val="11"/>
        <color theme="1"/>
        <rFont val="Gill Sans MT"/>
        <family val="2"/>
      </rPr>
      <t>compliance</t>
    </r>
    <r>
      <rPr>
        <i/>
        <sz val="11"/>
        <color theme="1"/>
        <rFont val="Gill Sans MT"/>
        <family val="2"/>
      </rPr>
      <t xml:space="preserve"> of the FPIC process against the documented agreement.</t>
    </r>
  </si>
  <si>
    <r>
      <t>Documented evidence of an agreement between the community and the implementing partner that includes the following:
o   What constitutes "</t>
    </r>
    <r>
      <rPr>
        <b/>
        <sz val="11"/>
        <color theme="1"/>
        <rFont val="Gill Sans MT"/>
        <family val="2"/>
      </rPr>
      <t>consent"</t>
    </r>
    <r>
      <rPr>
        <sz val="11"/>
        <color theme="1"/>
        <rFont val="Gill Sans MT"/>
        <family val="2"/>
      </rPr>
      <t xml:space="preserve">
o   Criteria and indicators to be used for monitoring </t>
    </r>
    <r>
      <rPr>
        <b/>
        <sz val="11"/>
        <color theme="1"/>
        <rFont val="Gill Sans MT"/>
        <family val="2"/>
      </rPr>
      <t>compliance</t>
    </r>
    <r>
      <rPr>
        <sz val="11"/>
        <color theme="1"/>
        <rFont val="Gill Sans MT"/>
        <family val="2"/>
      </rPr>
      <t xml:space="preserve"> with the agreed-on process
o   Who will provide </t>
    </r>
    <r>
      <rPr>
        <b/>
        <sz val="11"/>
        <color theme="1"/>
        <rFont val="Gill Sans MT"/>
        <family val="2"/>
      </rPr>
      <t>independent verification</t>
    </r>
  </si>
  <si>
    <t>8.3 Grievance and remediation mechanism</t>
  </si>
  <si>
    <t>Assessment of community capacity (time, resources, skills) to participate in the monitoring and evaluation of the process</t>
  </si>
  <si>
    <t>Documented evidence taken of measures to ensure sufficient community capacity</t>
  </si>
  <si>
    <t xml:space="preserve">Documented evidence of a positive and collaborative relationship existing between the community and the implementing partner, for example: 
o   No reported incidences of theft or vandalism on implementing partner property 
o   No evidence of anti-corporate groups being supported locally
o   Interviews with community representatives clarify that they feel respected 
o   Requests from the community focus on training and skills rather than compensation
o   Notes of any potential indicators of divisiveness or conflict within the community </t>
  </si>
  <si>
    <r>
      <t xml:space="preserve">Establish a project-level </t>
    </r>
    <r>
      <rPr>
        <b/>
        <i/>
        <sz val="11"/>
        <color theme="1"/>
        <rFont val="Gill Sans MT"/>
        <family val="2"/>
      </rPr>
      <t xml:space="preserve">grievance and remediation mechanism, </t>
    </r>
    <r>
      <rPr>
        <i/>
        <sz val="11"/>
        <color theme="1"/>
        <rFont val="Gill Sans MT"/>
        <family val="2"/>
      </rPr>
      <t xml:space="preserve">or similar feedback mechanism, for addressing claims if the </t>
    </r>
    <r>
      <rPr>
        <b/>
        <i/>
        <sz val="11"/>
        <color theme="1"/>
        <rFont val="Gill Sans MT"/>
        <family val="2"/>
      </rPr>
      <t>negotiated agreement</t>
    </r>
    <r>
      <rPr>
        <i/>
        <sz val="11"/>
        <color theme="1"/>
        <rFont val="Gill Sans MT"/>
        <family val="2"/>
      </rPr>
      <t xml:space="preserve"> (see Stage 7) is breached and for ensuring that the project maintains broad community support. </t>
    </r>
  </si>
  <si>
    <r>
      <t>Documented evidence of an agreement between the community and the implementing partner regarding how the</t>
    </r>
    <r>
      <rPr>
        <b/>
        <sz val="11"/>
        <color theme="1"/>
        <rFont val="Gill Sans MT"/>
        <family val="2"/>
      </rPr>
      <t xml:space="preserve"> grievance and remediation mechanism</t>
    </r>
    <r>
      <rPr>
        <sz val="11"/>
        <color theme="1"/>
        <rFont val="Gill Sans MT"/>
        <family val="2"/>
      </rPr>
      <t xml:space="preserve"> should be designed and how it should function</t>
    </r>
  </si>
  <si>
    <r>
      <t xml:space="preserve">Interviews or surveys with community members that demonstrate familiarity with the </t>
    </r>
    <r>
      <rPr>
        <b/>
        <sz val="11"/>
        <color theme="1"/>
        <rFont val="Gill Sans MT"/>
        <family val="2"/>
      </rPr>
      <t>grievance and remediation mechanism,</t>
    </r>
    <r>
      <rPr>
        <sz val="11"/>
        <color theme="1"/>
        <rFont val="Gill Sans MT"/>
        <family val="2"/>
      </rPr>
      <t xml:space="preserve"> how it can be accessed, and how it should be used to make claims </t>
    </r>
  </si>
  <si>
    <t>Assessment of claims made using the grievance and remediation mechanism, including the following:
o   Types of grievances, including the FPIC process itself
o   Whether they have been resolved
o   Length of time they have taken to be resolved 
o   Total number of people or groups that have used the grievance and remediation mechanism</t>
  </si>
  <si>
    <t>Go Back to Overview</t>
  </si>
  <si>
    <t>Pre-Conditions - Community - Progress Bar</t>
  </si>
  <si>
    <t>Pre-Requisites - Progress Bar</t>
  </si>
  <si>
    <t>Step 4-8 - Progress Bar</t>
  </si>
  <si>
    <t>Step 4</t>
  </si>
  <si>
    <t>Step 5</t>
  </si>
  <si>
    <t>Step 6</t>
  </si>
  <si>
    <t>Step 7</t>
  </si>
  <si>
    <t>Step 8</t>
  </si>
  <si>
    <t>Change Color in navigation based on numerical value</t>
  </si>
  <si>
    <t>https://www.extendoffice.com/documents/excel/3764-excel-change-shape-color-based-on-cell-value.html</t>
  </si>
  <si>
    <t xml:space="preserve">Glossary | A–Z </t>
  </si>
  <si>
    <t>A</t>
  </si>
  <si>
    <t>Anti-corporate</t>
  </si>
  <si>
    <t xml:space="preserve">An attitude of being hostile or opposed to corporate entities or their interests. </t>
  </si>
  <si>
    <t>Auditor/assurance provider</t>
  </si>
  <si>
    <t xml:space="preserve">An independent examiner of financial records, accounts, business transactions, accounting practices, and internal controls, who is hired externally from the business or organization in question to verify the credibility of the business information provided. </t>
  </si>
  <si>
    <t>B</t>
  </si>
  <si>
    <t>Benefit sharing</t>
  </si>
  <si>
    <t xml:space="preserve">The commitment to channel some kind of return, whether monetary or non-monetary, back to the community affected by the proposed project. </t>
  </si>
  <si>
    <t>Coercion</t>
  </si>
  <si>
    <t xml:space="preserve">Imposing one's will on another by means of force or threats. Coercion may be achieved through physical or psychological means. </t>
  </si>
  <si>
    <t>Community engagement (processes)</t>
  </si>
  <si>
    <t xml:space="preserve">The process of working collaboratively with and through groups of people who are connected to a project, for example, through geographic proximity or special interest, to ensure that they are engaged in decisions and activities about the project that may affect them.  </t>
  </si>
  <si>
    <t>Community protocol</t>
  </si>
  <si>
    <t xml:space="preserve">Encompasses a broad range of practices and procedures, both written and unwritten, developed by Indigenous Peoples' communities and other local communities in relation to their traditional knowledge, territories, and natural and other resources. These practices and procedures cover a range of matters, including how communities expect external actors to engage with them, and can provide a useful resource for guiding community engagement activities respectfully and responsibly.  </t>
  </si>
  <si>
    <t>Community representative</t>
  </si>
  <si>
    <t>An individual or individuals selected through the affected community's customary decision-making mechanisms to represent the perspectives of the wider community in meetings and other engagements required by the FPIC process.</t>
  </si>
  <si>
    <t>Compliance</t>
  </si>
  <si>
    <t xml:space="preserve">Conformity in fulfilling official requirements. This may be the completion of an action, transaction, or process according to a specific standard, such as legal requirements, international best practice standards, and voluntary sustainability standards. </t>
  </si>
  <si>
    <t>Cultural integrity</t>
  </si>
  <si>
    <t xml:space="preserve">The maintenance of cultural practices, traditions, institutions, and educational systems in a way that allows them to retain their wholeness, interconnectedness, and meaning. </t>
  </si>
  <si>
    <t>Customary decision-making mechanisms</t>
  </si>
  <si>
    <t xml:space="preserve">The traditional and widely accepted mechanisms for making decisions among members of a particular community, place, or district.  </t>
  </si>
  <si>
    <t>Customary laws</t>
  </si>
  <si>
    <t xml:space="preserve">The written or unwritten rules, usages, customs, and practices that are traditionally and continually recognized, accepted, and observed by the members of a particular community, place, or district. </t>
  </si>
  <si>
    <t>Customary rights</t>
  </si>
  <si>
    <t xml:space="preserve">Rights which are acquired by custom, according to customary laws, rather than by national legislation, and which belong to all the inhabitants of a particular community, place, or district who share those customs. </t>
  </si>
  <si>
    <t>G</t>
  </si>
  <si>
    <t>Gap analysis</t>
  </si>
  <si>
    <t xml:space="preserve">The task of analyzing the gap between the present state (e.g., of an existing policy) and the desired or "target" state. </t>
  </si>
  <si>
    <t>Gender dynamics</t>
  </si>
  <si>
    <t xml:space="preserve">The relationships and interactions between and among boys, girls, women, and men. Gender dynamics are informed by social and cultural ideas about gender and may determine, for example, which community members participate in community meetings. </t>
  </si>
  <si>
    <t>Good faith</t>
  </si>
  <si>
    <t>Consultation processes are expected to be conducted in good faith, requiring that views of Indigenous Peoples are accommodated in the process, or that objective justifications are provided as to why such accommodation is not possible. Those involved in the process must establish a dialogue, allowing them to identify appropriate and workable solutions in an atmosphere of mutual respect and full and equitable participation, with ample time to reach decisions.</t>
  </si>
  <si>
    <t>Grievance</t>
  </si>
  <si>
    <t xml:space="preserve">A formal complaint that is raised by one party against another. </t>
  </si>
  <si>
    <t>Grievance and remediation mechanism</t>
  </si>
  <si>
    <t>A procedure used to acknowledge grievances made by individuals or communities that have been harmed by a business’s activities and to restore them to the situation they would have been in had the grievance not occurred.</t>
  </si>
  <si>
    <t>Impact evaluation</t>
  </si>
  <si>
    <t xml:space="preserve">An assessment of how a proposed activity or project is likely to affect the surrounding environment and those who inhabit it. Impacts may be positive as well as negative. </t>
  </si>
  <si>
    <t>Impact mitigation</t>
  </si>
  <si>
    <t>Actions taken to avoid, minimize, rectify, or compensate for impacts arising from a proposed activity or project.</t>
  </si>
  <si>
    <t>Independent verification</t>
  </si>
  <si>
    <t xml:space="preserve">A process whereby compliance of a business's operations is verified against a particular standard or regulation by a third and unbiased party, such as an auditor or assurance provider. </t>
  </si>
  <si>
    <t>Institutional capacity</t>
  </si>
  <si>
    <t xml:space="preserve">The adequacy and availability of resources to develop and maintain organizational mechanisms, structures, and processes, such as administration, governance, and finance systems. </t>
  </si>
  <si>
    <t>International standard</t>
  </si>
  <si>
    <t xml:space="preserve">A set of rules, guidelines, or characteristics for common or repeated use in a given context that is established by consensus, adopted by an international standards organization, approved by a recognized body, and made available to the public. It is aimed at the achievement of the optimum degree of practice, quality, or protocol in the given context. </t>
  </si>
  <si>
    <t>M</t>
  </si>
  <si>
    <t>Meaningful participation</t>
  </si>
  <si>
    <t xml:space="preserve">A key element of a consent-seeking process. Indigenous Peoples must be able to participate through their own freely chosen representatives and customary institutions. The participation of women, youth, children, and other marginalized groups is preferable when it is appropriate according to local customary mechanisms. If marginalized groups do not customarily participate in these systems, it is recommended that an alternative method of engaging them in the process is sought, without compromising traditional social structures.  </t>
  </si>
  <si>
    <t>Mediation</t>
  </si>
  <si>
    <t>The process whereby a third party assists two or more parties to prevent, manage, or resolve a conflict by helping them develop mutually acceptable agreements.</t>
  </si>
  <si>
    <t>Monitoring system</t>
  </si>
  <si>
    <t>The fundamental principle of a monitoring system is to allow users to capture data regarding a specific activity, project, or program and process and disseminate those data in a systematic way. Monitoring systems enable us to measure trends based on the data collected in the field.</t>
  </si>
  <si>
    <t>Multi-stakeholder working group</t>
  </si>
  <si>
    <t>A decision-making body whose purpose is to facilitate the negotiation and creation of policy or practice between stakeholders in a project or activity. These working groups are frequently employed to address the issues involved in managing resources, allowing for representation of private sector actors, government officials, local Indigenous Peoples' communities, and private sector actors.</t>
  </si>
  <si>
    <t>N</t>
  </si>
  <si>
    <t>Negotiated agreement</t>
  </si>
  <si>
    <t xml:space="preserve">An agreement that stakeholders in a project reach regarding how the project will be implemented. It may also be known as a negotiated contract. </t>
  </si>
  <si>
    <t>O</t>
  </si>
  <si>
    <t>Organizational policy</t>
  </si>
  <si>
    <t>Written statements, developed in light of the organization’s missions and values, which communicate and document an organization’s plans, instructions, intents, and processes. Policies should guide management, staff, and volunteers; clarify an organization’s values; and influence an organization’s culture.</t>
  </si>
  <si>
    <t xml:space="preserve">Participatory (process) </t>
  </si>
  <si>
    <t xml:space="preserve">A process in which stakeholders are included in the decision-making to reduce the chance that decisions will later be challenged or cause grievance within the community. Including the widest possible participation of stakeholders such as women, youth, the poor, the landless, and other groups that are typically marginalized can maximize the efficacy of participatory processes because this ensures that all perspectives and values are considered in the decision-making process. </t>
  </si>
  <si>
    <t>Plan de Vida</t>
  </si>
  <si>
    <r>
      <rPr>
        <i/>
        <sz val="12"/>
        <color theme="1"/>
        <rFont val="Gill Sans MT"/>
        <family val="2"/>
      </rPr>
      <t xml:space="preserve">Planes de vidas </t>
    </r>
    <r>
      <rPr>
        <sz val="12"/>
        <color theme="1"/>
        <rFont val="Gill Sans MT"/>
        <family val="2"/>
      </rPr>
      <t xml:space="preserve">(Development Plans) are documents that represent Indigenous Peoples’ visions of their future as a community. </t>
    </r>
    <r>
      <rPr>
        <i/>
        <sz val="12"/>
        <color theme="1"/>
        <rFont val="Gill Sans MT"/>
        <family val="2"/>
      </rPr>
      <t>Plan de vidas</t>
    </r>
    <r>
      <rPr>
        <sz val="12"/>
        <color theme="1"/>
        <rFont val="Gill Sans MT"/>
        <family val="2"/>
      </rPr>
      <t xml:space="preserve"> help Indigenous Peoples define and pursue their own self-determined development.</t>
    </r>
  </si>
  <si>
    <t>Rights-holder map</t>
  </si>
  <si>
    <t>A map of all the rights holders identified in a specific area.</t>
  </si>
  <si>
    <t>R</t>
  </si>
  <si>
    <t>Rights holder</t>
  </si>
  <si>
    <t xml:space="preserve">Individuals or groups that have particular entitlements. In general terms, all human beings are rights holders under the Universal Declaration of Human Rights. Indigenous Peoples are also rights holders under the Universal Declaration of the Rights of Indigenous Peoples, which specifies that Indigenous Peoples be afforded specific rights according to the special relationship that that they have with nature, their territories, and natural resources. </t>
  </si>
  <si>
    <t>Safeguarding</t>
  </si>
  <si>
    <t>A measure to protect the health, well-being, and human rights of individuals, which allows people—especially children, young people, and other vulnerable or marginalized groups—to live free from abuse, harm, and neglect.</t>
  </si>
  <si>
    <t>S</t>
  </si>
  <si>
    <t>Security personnel</t>
  </si>
  <si>
    <t xml:space="preserve">Persons employed or engaged by a private security employer to perform security services, for example, at a mine site. </t>
  </si>
  <si>
    <t>Stakeholder</t>
  </si>
  <si>
    <t xml:space="preserve">An individual or group that can affect or be affected by a project, activity, or issue. </t>
  </si>
  <si>
    <t>Technical capacity</t>
  </si>
  <si>
    <t xml:space="preserve">The adequacy and availability of technical knowledge and resources required to competently participate in the process or project. </t>
  </si>
  <si>
    <t>T</t>
  </si>
  <si>
    <t>Traditional knowledge (systems)</t>
  </si>
  <si>
    <t>Knowledge that is developed and shared by a community and its members through customary practices.</t>
  </si>
  <si>
    <t>Two-way dialogue</t>
  </si>
  <si>
    <t>Communication in which both parties listen to each other, gather information, and are willing to make changes or negotiate to move forward, with the purpose of negotiating a mutually satisfactory situation.</t>
  </si>
  <si>
    <t>USAID Policy on Promoting the Rights of Indigenous Peoples (PRO-IP)</t>
  </si>
  <si>
    <t xml:space="preserve">PRO-IP reflects USAID’s commitment to supporting inclusive and sustainable development and to advancing human dignity by protecting and empowering Indigenous Peoples, while safeguarding the environments in which they live. PRO-IP offers guidance for robust engagement and partnership with Indigenous Peoples so that USAID programs align with communities’ own development priorities and ensure that USAID staff and implementing partners safeguard against unintended adverse impacts. </t>
  </si>
  <si>
    <t>U</t>
  </si>
  <si>
    <t>Voluntary sustainability standards</t>
  </si>
  <si>
    <t>Standards applicable to a specific sector that capture good practices and encourage the achievement and monitoring of social and environmental outcomes on an international scale. They are voluntary in that there is no legal obligation to comply.</t>
  </si>
  <si>
    <t>V</t>
  </si>
  <si>
    <t>Go back to top</t>
  </si>
  <si>
    <t>Further Information</t>
  </si>
  <si>
    <t>Note: USAID documents are highlighted in blue for easy identification.</t>
  </si>
  <si>
    <t xml:space="preserve">Enabling Conditions </t>
  </si>
  <si>
    <t>USAID Recommended Roadmap for Engagement</t>
  </si>
  <si>
    <t>Link to document</t>
  </si>
  <si>
    <t>Operating Units can follow this recommended roadmap for engagement with Indigenous Peoples</t>
  </si>
  <si>
    <t>2007, Stakeholder Engagement Handbook, IFC</t>
  </si>
  <si>
    <t>Case study giving advice on how to advertise public meetings to the wider community</t>
  </si>
  <si>
    <t>2010, Implementing a Corporate FPIC Policy, Foley Hoag</t>
  </si>
  <si>
    <t>Introduction to legal basis for Indigenous communities electing their own representatives</t>
  </si>
  <si>
    <t>2012, Guidance Note 7 Indigenous Peoples, IFC</t>
  </si>
  <si>
    <t>Emphasizes the necessity of a free and open stakeholder engagement process and "good faith negotiation"</t>
  </si>
  <si>
    <t>2013, Guidelines on FPIC, UN-REDD</t>
  </si>
  <si>
    <t>Advice on documenting representative selection</t>
  </si>
  <si>
    <t>2014, Guidelines for FPIC in REDD+ in Cameroon, WWF</t>
  </si>
  <si>
    <t xml:space="preserve">Recommends using attendance lists to validate the selection of representatives </t>
  </si>
  <si>
    <t>2014, Respecting FPIC, UN FAO</t>
  </si>
  <si>
    <t>Advice on documenting how community representatives share information with the wider community</t>
  </si>
  <si>
    <t>2012, USAID Gender Equality and Female Empowerment Policy</t>
  </si>
  <si>
    <t>USAID's policy on gender equality and female empowerment</t>
  </si>
  <si>
    <t>2017, ADS Chapter 205
Integrating Gender Equality and
Female Empowerment in USAID’s
Program Cycle</t>
  </si>
  <si>
    <t>USAID's policy on integrating gender equality and female empowerment in USAID’s program cycle</t>
  </si>
  <si>
    <t xml:space="preserve">Practical advice from IFC on how to encourage women to participate </t>
  </si>
  <si>
    <t>2007, Making FPIC Work, Forest Peoples Program</t>
  </si>
  <si>
    <t xml:space="preserve">Theory on why it is important to review representatives for accountability and inclusiveness  </t>
  </si>
  <si>
    <t>2007, UN Declaration of the Rights of Indigenous Peoples</t>
  </si>
  <si>
    <t>UNDRIP addresses gender in Article 22 and Article 44</t>
  </si>
  <si>
    <t>2010, Making FPIC Work for Forests and Peoples, The Forests Dialogue</t>
  </si>
  <si>
    <t>Theory on why and how women are often marginalized in Indigenous societies</t>
  </si>
  <si>
    <t>Engagement process should account for social norms and values that may limit women’s participation</t>
  </si>
  <si>
    <t>2012, Engaging with FPIC, BSR</t>
  </si>
  <si>
    <t>Theory on legitimacy of representatives</t>
  </si>
  <si>
    <t>2015, Indigenous Peoples and Mining, ICMM</t>
  </si>
  <si>
    <t>Advice on gender and social baseline studies</t>
  </si>
  <si>
    <t>2017, Guidance for Stakeholder Engagement in the Extractives Sector, OECD</t>
  </si>
  <si>
    <t>Practical advice on engaging with women</t>
  </si>
  <si>
    <t>2012, Youth in Development Policy</t>
  </si>
  <si>
    <t>Puts forward an overarching goal for youth development, along with related objectives and outcomes to be achieved</t>
  </si>
  <si>
    <t>2014, LGBT Vision for Action</t>
  </si>
  <si>
    <t>Promoting and supporting the inclusion of lesbian, gay, bisexual, and transgender individuals</t>
  </si>
  <si>
    <t>2016, Disability Communications Tips</t>
  </si>
  <si>
    <t xml:space="preserve">Tips for USAID staff to promote positive images of people with disabilities in programming and communications materials. </t>
  </si>
  <si>
    <t>2020, Policy on Promoting the Rights of Indigenous Peoples (PRO-IP)</t>
  </si>
  <si>
    <t>Guidance for engagement and partnership with Indigenous Peoples to align USAID programs with communities’  priorities, while  safeguarding against adverse impacts</t>
  </si>
  <si>
    <t>Guidelines on Compulsory Displacement and Resettlement in USAID Programming</t>
  </si>
  <si>
    <t>Good practices regarding compulsory displacement and resettlement. This voluntary tool is intended for use by USAID Operating Units and their partners.</t>
  </si>
  <si>
    <t xml:space="preserve">Theory on why it is important to review representatives for accountability and inclusiveness </t>
  </si>
  <si>
    <t>UNDRIP addresses marginalized groups in Article 22 and Article 44</t>
  </si>
  <si>
    <t xml:space="preserve">Theory on why and how women are often marginalized in Indigenous societies </t>
  </si>
  <si>
    <t>2011, FPIC in REDD+, The Center for People and Forests</t>
  </si>
  <si>
    <t xml:space="preserve">Periodic review of community engagement by marginalized groups </t>
  </si>
  <si>
    <t>2013, Guidelines on FPIC, UN-REDD Programme</t>
  </si>
  <si>
    <t xml:space="preserve">Theoretical advantages of engaging with women, and practical advice </t>
  </si>
  <si>
    <t>Advice on social baseline studies</t>
  </si>
  <si>
    <t>2016, FPIC: An Indigenous Peoples’ Right and a Good Practice, FAO</t>
  </si>
  <si>
    <t>Emphasizes that representatives should be in open dialogue with the whole community</t>
  </si>
  <si>
    <t>Guidance for engagement and partnership with Indigenous Peoples to align USAID programs with communities’ priorities, while safeguarding against adverse impacts</t>
  </si>
  <si>
    <t>2008, UN Declaration of the Rights of Indigenous Peoples</t>
  </si>
  <si>
    <t>UNDRIP Article 19 requires that Indigenous Peoples’ own institutions of representation are fully respected</t>
  </si>
  <si>
    <t>2009, Bio-cultural Community Protocols, Natural Justice</t>
  </si>
  <si>
    <t>Introduction to bio-cultural community protocols</t>
  </si>
  <si>
    <t xml:space="preserve">2011, FPIC in REDD+, The Center for People and Forests			</t>
  </si>
  <si>
    <t>Emphasizes the importance of open access to information</t>
  </si>
  <si>
    <t>2012, FSC Guidelines for Implementation of the Right to FPIC, FSC</t>
  </si>
  <si>
    <t>Suggests analyzing Indigenous Peoples' institutions of representation and decision-making</t>
  </si>
  <si>
    <t>Suggests companies may enable communities to assess potential impacts by organizing cross-visits</t>
  </si>
  <si>
    <t>2012, Biodiversity and Culture, IIED</t>
  </si>
  <si>
    <t>Comprehensive explanation of community protocols and several examples</t>
  </si>
  <si>
    <t>2012, Biocultural Community Protocols: A Toolkit, Natural Justice</t>
  </si>
  <si>
    <t>Provides detailed guidance on documenting and developing community protocols</t>
  </si>
  <si>
    <t>2013, Guidelines for Applying FPIC, Conservation International</t>
  </si>
  <si>
    <t xml:space="preserve">Guidance on conducting a capacity needs assessment  </t>
  </si>
  <si>
    <t>2013, A Business Reference Guide: UNDRIP, UN Global Compact</t>
  </si>
  <si>
    <t>Recommends capacity-building if requested by the community</t>
  </si>
  <si>
    <t xml:space="preserve">Practical advice for analyzing decision-making structures </t>
  </si>
  <si>
    <t>2017, Testing Community Consent: Tullow Oil project in Kenya, Oxfam</t>
  </si>
  <si>
    <t>Recommends ensuring that communities have capacity to compile documents and make them accessible</t>
  </si>
  <si>
    <t>2004, Akwé Kon Guidelines, Convention on Biological Diversity</t>
  </si>
  <si>
    <t>Recommends baseline studies on technical knowledge and capacity</t>
  </si>
  <si>
    <t>Section on developing a capacity-building strategy</t>
  </si>
  <si>
    <t>FSC suggests Indigenous representatives conduct visits to similar sites</t>
  </si>
  <si>
    <t xml:space="preserve">IFC Performance Standards encourage assessment of the capacity of the community </t>
  </si>
  <si>
    <t>Guidance on conducting a capacity needs assessment</t>
  </si>
  <si>
    <t>2013, A Business Reference Guide: UN DRIP, UN Global Compact</t>
  </si>
  <si>
    <t>Recommends using external experts to understand Indigenous forms of ownership and decision-making</t>
  </si>
  <si>
    <t>Practical advice for building Indigenous institutional capacity</t>
  </si>
  <si>
    <t>2018, IRMA Standard for Responsible Mining, IRMA</t>
  </si>
  <si>
    <t>Suggests companies should interview Indigenous representatives to confirm that they feel sufficiently trained</t>
  </si>
  <si>
    <t>Case study of multi-stakeholder working groups for FPIC</t>
  </si>
  <si>
    <t>Description of the role of the multi-stakeholder working group</t>
  </si>
  <si>
    <t>Advises establishing a liaison committee and ensuring that its role is understood by the wider community</t>
  </si>
  <si>
    <t>Advises a signed agreement between working group members</t>
  </si>
  <si>
    <t>2018, Suggested Approaches for Integrating Inclusive Development Across the Program Cycle and in Mission Operations</t>
  </si>
  <si>
    <t>Non-mandatory guidance explains what inclusive development is and why it is important to USAID’s work</t>
  </si>
  <si>
    <t>Recommends including cultural experts in the assessment team</t>
  </si>
  <si>
    <t>2012, Indigenous Peoples and the Oil and Gas Industry, IPIECA</t>
  </si>
  <si>
    <t xml:space="preserve">Overview of the legal basis for recognizing traditional and local knowledge </t>
  </si>
  <si>
    <t>Recommends interviews and cultural awareness training to unpack cultural bias</t>
  </si>
  <si>
    <t xml:space="preserve">Advice on developing an Indigenous Peoples' policy and making it publicly available </t>
  </si>
  <si>
    <t>2013, Indigenous Peoples and FPIC Standard Guidance, RJC</t>
  </si>
  <si>
    <t xml:space="preserve">Recommendations for cultural awareness training </t>
  </si>
  <si>
    <t>2013, A Business Reference Guide: UN DRIP, UNGC</t>
  </si>
  <si>
    <t>Advice on establishing basis for cross-cultural training</t>
  </si>
  <si>
    <t>Companies should respect the rights of Indigenous Peoples in a publicly available policy</t>
  </si>
  <si>
    <t>2014, USAID Indigenous Peoples’ Engagement Strategy - Guatemala</t>
  </si>
  <si>
    <t>Complements USAID activities to increase self-reliance of Indigenous Peoples through inclusion in social, economic, and political systems</t>
  </si>
  <si>
    <t>2018, Guide to Community Engagement for Power Projects in Kenya</t>
  </si>
  <si>
    <t>Community engagement requires meaningful, consistent, and empowering community engagement.</t>
  </si>
  <si>
    <t>Examples of grievance mechanisms</t>
  </si>
  <si>
    <t>2008, How to Implement FPIC, IIED</t>
  </si>
  <si>
    <t>Advice on achieving a mutual understanding of consent</t>
  </si>
  <si>
    <t>2008, FPIC and the RSPO, Forest Peoples Program</t>
  </si>
  <si>
    <t>RSPO standard encourages community representatives to share information</t>
  </si>
  <si>
    <t>2009, Addressing Grievances from Project-Affected Communities, IFC</t>
  </si>
  <si>
    <t>Handbook on the grievance process, principles 1-3 are especially relevant</t>
  </si>
  <si>
    <t>Advises agreeing on which points require consent and ways of withdrawing and revising consent terms</t>
  </si>
  <si>
    <t>2012, Performance Standard 7 Indigenous Peoples, IFC</t>
  </si>
  <si>
    <t>Suggests a joint understanding of FPIC should be established through a good faith negotiation</t>
  </si>
  <si>
    <t>2012, Putting FPIC into Practice in REDD+, The Center for People and Forests</t>
  </si>
  <si>
    <t>Timeline for consent process</t>
  </si>
  <si>
    <t>Advises that the working group agrees a timeline</t>
  </si>
  <si>
    <t xml:space="preserve">2014, Respecting FPIC, UN FAO			</t>
  </si>
  <si>
    <t>Importance of involving the community in grievance process design</t>
  </si>
  <si>
    <t>Recommends using attendance lists to validate the decision-making process</t>
  </si>
  <si>
    <t>Recommends agreeing on acceptable timeframes to make project decisions</t>
  </si>
  <si>
    <t>Working group should agree on which aspects on the project require consent and terms for its withdrawal</t>
  </si>
  <si>
    <t>2018, IRMA Standard for Responsible Mining</t>
  </si>
  <si>
    <t>Recommends using attendance records to validate decision-making processes</t>
  </si>
  <si>
    <t xml:space="preserve">2013, USAID Strategy on Democracy, Human Rights and Governance </t>
  </si>
  <si>
    <t>Framework to support inclusive and accountable democracies to advance freedom, dignity, and development</t>
  </si>
  <si>
    <t>2021, USAID Human Rights Landscape Analysis Tool</t>
  </si>
  <si>
    <t>Guidance on identifying key issues and entry points for human rights programming</t>
  </si>
  <si>
    <t>Recognizes the importance of the compliance and audit stage</t>
  </si>
  <si>
    <t>Advice on independent verification of FPIC agreements</t>
  </si>
  <si>
    <t>How adopting codes of conduct benefits companies</t>
  </si>
  <si>
    <t>Advice on identifying and agreeing on an independent verifier</t>
  </si>
  <si>
    <t xml:space="preserve">Advice on developing an Indigenous Peoples policy and making it publicly available </t>
  </si>
  <si>
    <t>2015, Community Consent Index, Oxfam</t>
  </si>
  <si>
    <t>Comparison of publicly available company policies on Indigenous Peoples and FPIC</t>
  </si>
  <si>
    <t xml:space="preserve">IRMA requires companies to have an Indigenous Peoples policy that should be made available to Indigenous Peoples </t>
  </si>
  <si>
    <t>Free, Prior, and Informed Consent Due Diligence Questionnaire, FPIEP</t>
  </si>
  <si>
    <t>Best practice overview for FPIC processes</t>
  </si>
  <si>
    <t>2010, Evaluation of FPIC under UN-REDD in Vietnam, RECOFTC</t>
  </si>
  <si>
    <t>Details of personnel likely to be involved in the FPIC process should be made publicly available</t>
  </si>
  <si>
    <t>2011, Audit Guidance for the Production Standard, Bonsucro</t>
  </si>
  <si>
    <t xml:space="preserve">Local experts and accredited experts should be used </t>
  </si>
  <si>
    <t>Advises establishing a specific internal social team to liaise with Indigenous Peoples' communities</t>
  </si>
  <si>
    <t>Advises documenting recruitment of staff, including identifying the specific skills needed</t>
  </si>
  <si>
    <t>Advises companies to assess the capacity of their personnel to carry out the FPIC process</t>
  </si>
  <si>
    <t>Advises assessing the capacity of personnel and carrying out a capacity-building program</t>
  </si>
  <si>
    <t>UNDRIP Article 19 requires that  Indigenous Peoples’ own institutions of representation are fully respected</t>
  </si>
  <si>
    <t>FSC suggests analyzing and recording Indigenous Peoples' institutions of representation and decision-making</t>
  </si>
  <si>
    <t>Consent process should be sensitive to the dynamics and time scales of customary decision-making processes</t>
  </si>
  <si>
    <t xml:space="preserve">Suggests interviewing affected community representatives to confirm respect for customary  mechanisms </t>
  </si>
  <si>
    <t>Prerequisite Steps 1-3</t>
  </si>
  <si>
    <t>Section on making realistic and flexible timelines</t>
  </si>
  <si>
    <t>2012, Performance Standard 1, IFC</t>
  </si>
  <si>
    <t>Client will provide communities with information on the scale and duration of project activities</t>
  </si>
  <si>
    <t>Acceptable timeframes should be agreed on with communities, should be flexible</t>
  </si>
  <si>
    <t>2. Establish the project developer's obligation to achieve FPIC</t>
  </si>
  <si>
    <t>2010, Guide to FPIC, Oxfam</t>
  </si>
  <si>
    <t xml:space="preserve">Framework for researching local laws on FPIC </t>
  </si>
  <si>
    <t>Section on exploring host state legal approaches to FPIC</t>
  </si>
  <si>
    <t>Team members should be briefed so they understand the legal obligations of FPIC</t>
  </si>
  <si>
    <t>Framework for researching local laws on FPIC and comparing with the developer's policy</t>
  </si>
  <si>
    <t>Developer should conduct due diligence to compare national legal obligations with the developer's policy</t>
  </si>
  <si>
    <t>Emphasize importance of understanding international legal frameworks, good overview of them</t>
  </si>
  <si>
    <t xml:space="preserve">Overview of international standards relating to FPIC and Indigenous populations </t>
  </si>
  <si>
    <t>Legal due diligence should help companies identify gaps between national law and international practice</t>
  </si>
  <si>
    <t>2018, Enabling FPIC Through Voluntary Standards, Equitable Origin</t>
  </si>
  <si>
    <t>Analysis of international investment and sustainability standards and their FPIC provisions</t>
  </si>
  <si>
    <t>2018, Bettercoal Code, Bettercoal</t>
  </si>
  <si>
    <t xml:space="preserve">Companies will put in place appropriate procedures for identifying their legal obligations </t>
  </si>
  <si>
    <t>Section on participatory mapping, with key elements and desired outputs highlighted</t>
  </si>
  <si>
    <t>Advice on how to proceed when a project impacts both Indigenous and mainstream communities</t>
  </si>
  <si>
    <t>Advice on how to proceed when a group's Indigenous status is in question</t>
  </si>
  <si>
    <t>2013, Indigenous Peoples Safeguards, ADB</t>
  </si>
  <si>
    <t>Good practice includes capacity building and financial assistance</t>
  </si>
  <si>
    <t>Advises documenting that the community has received and accepted full information on the project</t>
  </si>
  <si>
    <t>Advice on training community members in participatory mapping</t>
  </si>
  <si>
    <t>Useful section on customary rights and how to include them in participatory mapping</t>
  </si>
  <si>
    <t>2018, Implementing FPIC: A FSC Discussion Paper, FSC</t>
  </si>
  <si>
    <t>Useful guidance on participatory mapping</t>
  </si>
  <si>
    <t>4.1 Project considerations</t>
  </si>
  <si>
    <t>UNDRIP Article 19 states that Indigenous People should give FPIC to any measures that may affect them</t>
  </si>
  <si>
    <t>Advice on communicating with Indigenous communities in culturally sensitive formats</t>
  </si>
  <si>
    <t>Community will decide among themselves whether to consider the project</t>
  </si>
  <si>
    <t>Advice on what should be included in the presentation and how information could be communicated</t>
  </si>
  <si>
    <t>Advice on presenting to communities during the discussions</t>
  </si>
  <si>
    <t>2017, EO100 Standard, Equitable Origin</t>
  </si>
  <si>
    <t>Operator shows that the Indigenous Peoples' representatives are satisfied with the results of these procedures</t>
  </si>
  <si>
    <t>2017, SAN Guide for FPIC Processes, SAN</t>
  </si>
  <si>
    <t>Establish if the community will still consider the project</t>
  </si>
  <si>
    <t>Advises interviewing Indigenous People to confirm that information was communicated appropriately</t>
  </si>
  <si>
    <t>2019, Initial Environmental Examination (IEE)</t>
  </si>
  <si>
    <t>For preliminary review of the foreseeable effects of a USAID intervention on the environment</t>
  </si>
  <si>
    <t>Guidance for engagement and partnership with Indigenous Peoples to align USAID programs with communities’ priorities, while safeguarding against adverse impacts.</t>
  </si>
  <si>
    <t>Inclusive Development Analysis (IDA)</t>
  </si>
  <si>
    <t>An analytic tool that helps map the context in which marginalized people exist</t>
  </si>
  <si>
    <t>Environmental Impact Assessment (EIA)</t>
  </si>
  <si>
    <t>Addresses environmental risk to support self-reliance and resilience and to safeguard people and resources</t>
  </si>
  <si>
    <t>Social Impact Assessment (SIA)</t>
  </si>
  <si>
    <t>Assists Operating Units and implementing partners in balancing potential adverse impacts with the benefits of assisting communities to be more resilient</t>
  </si>
  <si>
    <t>Safeguarding the Environment over the Program Cycle</t>
  </si>
  <si>
    <t>Further information on the Environmental Impact Assessment process at USAID</t>
  </si>
  <si>
    <t>5.1 Social, environmental, cultural and human rights impact evaluation design</t>
  </si>
  <si>
    <t>Practical advice on developing a capacity-building strategy</t>
  </si>
  <si>
    <t>Advises that companies provide affected communities with funding and support for accessing expert advice</t>
  </si>
  <si>
    <t>Impact assessments should identify and include all customary use of land and resources</t>
  </si>
  <si>
    <t xml:space="preserve">Emphasizes the benefits of engaging Indigenous Peoples in impact evaluation </t>
  </si>
  <si>
    <t>Emphasizes that the maps should be used both during impact assessment and during negotiations</t>
  </si>
  <si>
    <t>Advises that engagement with the affected community  should take place before the impact evaluation begins</t>
  </si>
  <si>
    <t>Community representatives should co-design and agree on participatory impact evaluations</t>
  </si>
  <si>
    <t>Recommends capacity building if requested by the affected community</t>
  </si>
  <si>
    <t>Provides practical notes on evaluation of social impacts</t>
  </si>
  <si>
    <t>Guidance on documenting an impact evaluation</t>
  </si>
  <si>
    <t>Encourages engaging affected communities to conduct and manage their own impact evaluations</t>
  </si>
  <si>
    <t>Suggests interviewing Indigenous People to confirm they were sufficiently trained</t>
  </si>
  <si>
    <t>Advice on developing and documenting a communication plan</t>
  </si>
  <si>
    <t>Advice on communicating in ways that are accessible</t>
  </si>
  <si>
    <t>Advises that a meeting should first occur internally within the community, then with the developer</t>
  </si>
  <si>
    <t>Advises that information is provided in relevant language and format</t>
  </si>
  <si>
    <t>Advice on designing and implementing a communication plan</t>
  </si>
  <si>
    <t>Community should decide freely if it wants to enter into negotiations</t>
  </si>
  <si>
    <t>See section on reviewing the engagement process and engagement outcomes</t>
  </si>
  <si>
    <t>Asks for evidence that a community meeting was held prior to entering into negotiations with the developer</t>
  </si>
  <si>
    <t xml:space="preserve">Advice on culturally appropriate forms of communication </t>
  </si>
  <si>
    <t>Requires confirmation that the community will consider the project, based on results of the impact evaluation</t>
  </si>
  <si>
    <t>Suggests including evidence to show that the FPIC process outcome was made publicly available</t>
  </si>
  <si>
    <t xml:space="preserve">Outlines the right of Indigenous Peoples to have sufficient capacity to enter a free and informed agreement </t>
  </si>
  <si>
    <t>Suggests independent verification of the FPIC process</t>
  </si>
  <si>
    <t>Advice on how the community should decide freely on the proposal</t>
  </si>
  <si>
    <t>Details what the agreement should cover</t>
  </si>
  <si>
    <t xml:space="preserve">Advice on documenting communication and making sure it is culturally appropriate </t>
  </si>
  <si>
    <t>Recommends that the means of communicating the process results are documented in the signed agreement</t>
  </si>
  <si>
    <t>Requires a signed agreement to confirm the agreement has been reached</t>
  </si>
  <si>
    <t>8.1 Ongoing dialogue</t>
  </si>
  <si>
    <t>Suggests commitments should be delivered through periodic development plans</t>
  </si>
  <si>
    <t>Advises developing a roadmap with community representatives to schedule future consultations</t>
  </si>
  <si>
    <t>Suggests confirming with community representatives that ongoing engagement has been satisfactory</t>
  </si>
  <si>
    <t>USAID Monitoring Toolkit</t>
  </si>
  <si>
    <t>Curates the latest USAID program cycle guidance, tools, and templates for monitoring USAID strategies, projects, and activities</t>
  </si>
  <si>
    <t>USAID Evaluation Toolkit</t>
  </si>
  <si>
    <t>Addresses stages of the program cycle that require or encourage planning for, conducting, or learning from an evaluation</t>
  </si>
  <si>
    <t>USAID CLA Toolkit</t>
  </si>
  <si>
    <t>Resources on collaborating, learning, and adapting throughout the USAID program cycle</t>
  </si>
  <si>
    <t>CLA Framework, Maturity Tool, and Spectrum Handouts</t>
  </si>
  <si>
    <t>Help USAID Missions think more deliberately about how to plan for and implement CLA approaches that fit the Mission’s context and assist them in achieving their development objectives</t>
  </si>
  <si>
    <t>Guidance on what an FPIC agreement should include and a section on how to monitor compliance with the agreement</t>
  </si>
  <si>
    <t>Advice on formalizing, verifying, implementing, and monitoring the FPIC agreement</t>
  </si>
  <si>
    <t xml:space="preserve">Client and affected Indigenous Peoples' community should establish an ongoing relationship </t>
  </si>
  <si>
    <t>Section on reaching an agreement and how the agreement should be monitored</t>
  </si>
  <si>
    <t>Suggests assessing the capacity of the affected community to participate in governing the agreement</t>
  </si>
  <si>
    <t>Suggests interviews with the community to confirm that ongoing compliance with the agreement is satisfactory</t>
  </si>
  <si>
    <t>Case study of grievance processes in Lao PDR</t>
  </si>
  <si>
    <t>See section on agreeing on a process for addressing complaints, disputes, and conflicts</t>
  </si>
  <si>
    <t>Stipulates that businesses should ensure grievance mechanisms are advertised and fully understood</t>
  </si>
  <si>
    <t>Advice on establishing and documenting a grievance process</t>
  </si>
  <si>
    <t>Advises the monitoring of grievance outcomes and using this information to review internal processes</t>
  </si>
  <si>
    <t>Explains importance of clearly explaining the grievance process and making it accessible to the wider community</t>
  </si>
  <si>
    <t>2016, Consolidated Set of GRI Sustainability Reporting Standards, GRI</t>
  </si>
  <si>
    <t>Advice on documenting and monitoring claims</t>
  </si>
  <si>
    <t>Documented Initial Environmental Examination (IEE), including demonstrated consultation of Indigenous Peoples for each of the following: environmental, social, cultural, and human rights baseline studies, including evidence of who conducted them and when</t>
  </si>
  <si>
    <t>A registry of requirements relating to Indigenous Peoples' consultation and decision-making protocols, including gap analyses between these and the PRO-IP Policy identified in 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</si>
</sst>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6" x14ac:knownFonts="1">
    <font>
      <sz val="12"/>
      <color theme="1"/>
      <name val="Gill Sans MT"/>
      <family val="2"/>
      <scheme val="minor"/>
    </font>
    <font>
      <u/>
      <sz val="12"/>
      <color theme="10"/>
      <name val="Gill Sans MT"/>
      <family val="2"/>
      <scheme val="minor"/>
    </font>
    <font>
      <sz val="12"/>
      <color theme="1"/>
      <name val="Gill Sans MT"/>
      <family val="2"/>
      <scheme val="minor"/>
    </font>
    <font>
      <b/>
      <sz val="13"/>
      <color theme="3"/>
      <name val="Gill Sans MT"/>
      <family val="2"/>
      <scheme val="minor"/>
    </font>
    <font>
      <b/>
      <sz val="11"/>
      <color theme="3"/>
      <name val="Gill Sans MT"/>
      <family val="2"/>
      <scheme val="minor"/>
    </font>
    <font>
      <sz val="11"/>
      <color theme="1"/>
      <name val="Gill Sans MT"/>
      <family val="2"/>
      <scheme val="minor"/>
    </font>
    <font>
      <sz val="12"/>
      <color theme="0"/>
      <name val="Gill Sans MT"/>
      <family val="2"/>
      <scheme val="minor"/>
    </font>
    <font>
      <sz val="12"/>
      <color theme="1"/>
      <name val="Gill Sans MT"/>
      <family val="2"/>
    </font>
    <font>
      <b/>
      <sz val="12"/>
      <color theme="0"/>
      <name val="Gill Sans MT"/>
      <family val="2"/>
    </font>
    <font>
      <sz val="11"/>
      <color theme="1"/>
      <name val="Gill Sans MT"/>
      <family val="2"/>
    </font>
    <font>
      <u/>
      <sz val="12"/>
      <color theme="10"/>
      <name val="Gill Sans MT"/>
      <family val="2"/>
    </font>
    <font>
      <b/>
      <sz val="18"/>
      <color rgb="FF04276A"/>
      <name val="Gill Sans MT"/>
      <family val="2"/>
    </font>
    <font>
      <sz val="8"/>
      <color theme="1"/>
      <name val="Gill Sans MT"/>
      <family val="2"/>
    </font>
    <font>
      <sz val="26"/>
      <color theme="9" tint="0.39997558519241921"/>
      <name val="Gill Sans MT"/>
      <family val="2"/>
    </font>
    <font>
      <sz val="10"/>
      <color theme="1"/>
      <name val="Gill Sans MT"/>
      <family val="2"/>
    </font>
    <font>
      <u/>
      <sz val="12"/>
      <color theme="1" tint="4.9989318521683403E-2"/>
      <name val="Gill Sans MT"/>
      <family val="2"/>
    </font>
    <font>
      <b/>
      <sz val="14"/>
      <color theme="1"/>
      <name val="Gill Sans MT"/>
      <family val="2"/>
    </font>
    <font>
      <b/>
      <sz val="16"/>
      <color theme="1"/>
      <name val="Gill Sans MT"/>
      <family val="2"/>
    </font>
    <font>
      <b/>
      <sz val="14"/>
      <color theme="3"/>
      <name val="Gill Sans MT"/>
      <family val="2"/>
    </font>
    <font>
      <b/>
      <sz val="11"/>
      <color theme="3"/>
      <name val="Gill Sans MT"/>
      <family val="2"/>
    </font>
    <font>
      <i/>
      <sz val="11"/>
      <color theme="1"/>
      <name val="Gill Sans MT"/>
      <family val="2"/>
    </font>
    <font>
      <b/>
      <i/>
      <sz val="11"/>
      <color theme="1"/>
      <name val="Gill Sans MT"/>
      <family val="2"/>
    </font>
    <font>
      <b/>
      <sz val="22"/>
      <color theme="1"/>
      <name val="Gill Sans MT"/>
      <family val="2"/>
    </font>
    <font>
      <sz val="18"/>
      <color theme="0" tint="-0.499984740745262"/>
      <name val="Gill Sans MT"/>
      <family val="2"/>
    </font>
    <font>
      <i/>
      <sz val="12"/>
      <color theme="1"/>
      <name val="Gill Sans MT"/>
      <family val="2"/>
    </font>
    <font>
      <sz val="10"/>
      <color theme="0"/>
      <name val="Gill Sans MT"/>
      <family val="2"/>
    </font>
    <font>
      <b/>
      <sz val="11"/>
      <color theme="1"/>
      <name val="Gill Sans MT"/>
      <family val="2"/>
    </font>
    <font>
      <b/>
      <sz val="12"/>
      <color theme="1"/>
      <name val="Gill Sans MT"/>
      <family val="2"/>
    </font>
    <font>
      <sz val="18"/>
      <color theme="1"/>
      <name val="Gill Sans MT"/>
      <family val="2"/>
    </font>
    <font>
      <sz val="26"/>
      <color theme="1"/>
      <name val="Gill Sans MT"/>
      <family val="2"/>
    </font>
    <font>
      <b/>
      <sz val="10"/>
      <color rgb="FF5890E1"/>
      <name val="Gill Sans MT"/>
      <family val="2"/>
    </font>
    <font>
      <sz val="11"/>
      <name val="Gill Sans MT"/>
      <family val="2"/>
    </font>
    <font>
      <sz val="18"/>
      <color rgb="FFBA0C2F"/>
      <name val="Gill Sans MT"/>
      <family val="2"/>
    </font>
    <font>
      <b/>
      <sz val="36"/>
      <color theme="1"/>
      <name val="Gill Sans MT"/>
      <family val="2"/>
    </font>
    <font>
      <b/>
      <sz val="36"/>
      <color rgb="FF000000"/>
      <name val="Gill Sans MT"/>
      <family val="2"/>
    </font>
    <font>
      <b/>
      <i/>
      <sz val="12"/>
      <color theme="1"/>
      <name val="Gill Sans MT"/>
      <family val="2"/>
    </font>
    <font>
      <b/>
      <sz val="18"/>
      <color theme="1"/>
      <name val="Gill Sans MT"/>
      <family val="2"/>
    </font>
    <font>
      <b/>
      <sz val="16"/>
      <color theme="10"/>
      <name val="Gill Sans MT"/>
      <family val="2"/>
    </font>
    <font>
      <u/>
      <sz val="14"/>
      <color theme="10"/>
      <name val="Gill Sans MT"/>
      <family val="2"/>
    </font>
    <font>
      <sz val="12"/>
      <name val="Gill Sans MT"/>
      <family val="2"/>
    </font>
    <font>
      <u/>
      <sz val="12"/>
      <color theme="0"/>
      <name val="Gill Sans MT"/>
      <family val="2"/>
    </font>
    <font>
      <i/>
      <sz val="11"/>
      <name val="Gill Sans MT"/>
      <family val="2"/>
    </font>
    <font>
      <u/>
      <sz val="11"/>
      <color theme="0"/>
      <name val="Gill Sans MT"/>
      <family val="2"/>
    </font>
    <font>
      <b/>
      <sz val="11"/>
      <name val="Gill Sans MT"/>
      <family val="2"/>
    </font>
    <font>
      <b/>
      <u/>
      <sz val="11"/>
      <color theme="10"/>
      <name val="Gill Sans MT"/>
      <family val="2"/>
    </font>
    <font>
      <b/>
      <u/>
      <sz val="11"/>
      <color rgb="FF0563C1"/>
      <name val="Gill Sans MT"/>
      <family val="2"/>
    </font>
    <font>
      <sz val="12"/>
      <color rgb="FFFF0000"/>
      <name val="Gill Sans MT"/>
      <family val="2"/>
    </font>
    <font>
      <sz val="11"/>
      <color rgb="FFFF0000"/>
      <name val="Gill Sans MT"/>
      <family val="2"/>
    </font>
    <font>
      <b/>
      <u/>
      <sz val="11"/>
      <name val="Gill Sans MT"/>
      <family val="2"/>
    </font>
    <font>
      <b/>
      <sz val="11"/>
      <color rgb="FFFF0000"/>
      <name val="Gill Sans MT"/>
      <family val="2"/>
    </font>
    <font>
      <b/>
      <sz val="13"/>
      <color theme="3"/>
      <name val="Gill Sans MT"/>
      <family val="2"/>
    </font>
    <font>
      <b/>
      <sz val="11"/>
      <color rgb="FF5890E1"/>
      <name val="Gill Sans MT"/>
      <family val="2"/>
    </font>
    <font>
      <sz val="12"/>
      <color theme="0"/>
      <name val="Gill Sans MT"/>
      <family val="2"/>
    </font>
    <font>
      <b/>
      <sz val="12"/>
      <color rgb="FF0067B9"/>
      <name val="Gill Sans MT"/>
      <family val="2"/>
    </font>
    <font>
      <sz val="7"/>
      <color theme="1"/>
      <name val="Gill Sans MT"/>
      <family val="2"/>
    </font>
    <font>
      <b/>
      <u/>
      <sz val="12"/>
      <color theme="1"/>
      <name val="Gill Sans MT"/>
      <family val="2"/>
    </font>
    <font>
      <u/>
      <sz val="12"/>
      <color theme="1"/>
      <name val="Gill Sans MT"/>
      <family val="2"/>
    </font>
    <font>
      <b/>
      <sz val="18"/>
      <color theme="0"/>
      <name val="Gill Sans MT"/>
      <family val="2"/>
    </font>
    <font>
      <sz val="20"/>
      <color theme="1"/>
      <name val="Gill Sans MT"/>
      <family val="2"/>
    </font>
    <font>
      <sz val="11"/>
      <color theme="1" tint="4.9989318521683403E-2"/>
      <name val="Gill Sans MT"/>
      <family val="2"/>
    </font>
    <font>
      <b/>
      <sz val="11"/>
      <color theme="1" tint="4.9989318521683403E-2"/>
      <name val="Gill Sans MT"/>
      <family val="2"/>
    </font>
    <font>
      <sz val="10"/>
      <color rgb="FF313F49"/>
      <name val="Gill Sans MT"/>
      <family val="2"/>
    </font>
    <font>
      <b/>
      <sz val="16"/>
      <color theme="3"/>
      <name val="Gill Sans MT"/>
      <family val="2"/>
    </font>
    <font>
      <b/>
      <sz val="16"/>
      <color theme="1" tint="4.9989318521683403E-2"/>
      <name val="Gill Sans MT"/>
      <family val="2"/>
    </font>
    <font>
      <sz val="36"/>
      <color theme="1"/>
      <name val="Gill Sans MT"/>
      <family val="2"/>
    </font>
    <font>
      <b/>
      <sz val="20"/>
      <color theme="1"/>
      <name val="Gill Sans MT"/>
      <family val="2"/>
    </font>
    <font>
      <sz val="16"/>
      <color theme="0"/>
      <name val="Gill Sans MT"/>
      <family val="2"/>
    </font>
    <font>
      <i/>
      <sz val="14"/>
      <color theme="0"/>
      <name val="Gill Sans MT"/>
      <family val="2"/>
    </font>
    <font>
      <sz val="12"/>
      <color rgb="FF0070C0"/>
      <name val="Gill Sans MT"/>
      <family val="2"/>
    </font>
    <font>
      <sz val="18"/>
      <color theme="0" tint="-0.34998626667073579"/>
      <name val="Gill Sans MT"/>
      <family val="2"/>
    </font>
    <font>
      <i/>
      <sz val="12"/>
      <color theme="0"/>
      <name val="Gill Sans MT"/>
      <family val="2"/>
    </font>
    <font>
      <sz val="18"/>
      <color rgb="FF0070C0"/>
      <name val="Gill Sans MT"/>
      <family val="2"/>
    </font>
    <font>
      <sz val="12"/>
      <color rgb="FF313F49"/>
      <name val="Gill Sans MT"/>
      <family val="2"/>
    </font>
    <font>
      <sz val="12"/>
      <color rgb="FF0067B9"/>
      <name val="Gill Sans MT"/>
      <family val="2"/>
    </font>
    <font>
      <i/>
      <sz val="12"/>
      <color rgb="FF0067B9"/>
      <name val="Gill Sans MT"/>
      <family val="2"/>
    </font>
    <font>
      <sz val="22"/>
      <color theme="0" tint="-0.499984740745262"/>
      <name val="Gill Sans MT"/>
      <family val="2"/>
    </font>
    <font>
      <b/>
      <sz val="16"/>
      <color rgb="FF04276A"/>
      <name val="Gill Sans MT"/>
      <family val="2"/>
    </font>
    <font>
      <b/>
      <sz val="12"/>
      <name val="Gill Sans MT"/>
      <family val="2"/>
    </font>
    <font>
      <b/>
      <sz val="12"/>
      <color rgb="FF5890E1"/>
      <name val="Gill Sans MT"/>
      <family val="2"/>
    </font>
    <font>
      <sz val="26"/>
      <color rgb="FFBA0C2F"/>
      <name val="Gill Sans MT"/>
      <family val="2"/>
    </font>
    <font>
      <i/>
      <sz val="10"/>
      <color theme="1"/>
      <name val="Gill Sans MT"/>
      <family val="2"/>
    </font>
    <font>
      <sz val="12"/>
      <color rgb="FF000000"/>
      <name val="Helvetica"/>
      <family val="2"/>
    </font>
    <font>
      <b/>
      <sz val="12"/>
      <name val="Gill Sans MT"/>
      <family val="2"/>
      <scheme val="minor"/>
    </font>
    <font>
      <sz val="12"/>
      <name val="Gill Sans MT"/>
      <family val="2"/>
      <scheme val="minor"/>
    </font>
    <font>
      <u/>
      <sz val="12"/>
      <color theme="0"/>
      <name val="Gill Sans MT"/>
      <family val="2"/>
      <scheme val="minor"/>
    </font>
    <font>
      <sz val="13.2"/>
      <color rgb="FF000000"/>
      <name val="Calibri"/>
      <family val="2"/>
    </font>
  </fonts>
  <fills count="15">
    <fill>
      <patternFill patternType="none"/>
    </fill>
    <fill>
      <patternFill patternType="gray125"/>
    </fill>
    <fill>
      <patternFill patternType="solid">
        <fgColor indexed="65"/>
        <bgColor theme="0"/>
      </patternFill>
    </fill>
    <fill>
      <patternFill patternType="solid">
        <fgColor rgb="FFF8FAFD"/>
        <bgColor theme="0"/>
      </patternFill>
    </fill>
    <fill>
      <patternFill patternType="solid">
        <fgColor rgb="FFFFFF00"/>
        <bgColor theme="0"/>
      </patternFill>
    </fill>
    <fill>
      <patternFill patternType="solid">
        <fgColor theme="0"/>
        <bgColor theme="0"/>
      </patternFill>
    </fill>
    <fill>
      <patternFill patternType="solid">
        <fgColor theme="5"/>
      </patternFill>
    </fill>
    <fill>
      <patternFill patternType="solid">
        <fgColor indexed="65"/>
        <bgColor rgb="FFFFFFFF"/>
      </patternFill>
    </fill>
    <fill>
      <patternFill patternType="solid">
        <fgColor rgb="FF0067B9"/>
        <bgColor indexed="64"/>
      </patternFill>
    </fill>
    <fill>
      <patternFill patternType="solid">
        <fgColor rgb="FFA7C6ED"/>
        <bgColor indexed="64"/>
      </patternFill>
    </fill>
    <fill>
      <patternFill patternType="solid">
        <fgColor rgb="FFBA0C2F"/>
        <bgColor theme="0"/>
      </patternFill>
    </fill>
    <fill>
      <patternFill patternType="solid">
        <fgColor rgb="FFBA0C2F"/>
        <bgColor indexed="64"/>
      </patternFill>
    </fill>
    <fill>
      <patternFill patternType="solid">
        <fgColor rgb="FFBA0C2F"/>
        <bgColor rgb="FF000000"/>
      </patternFill>
    </fill>
    <fill>
      <patternFill patternType="solid">
        <fgColor rgb="FFCFCDC9"/>
        <bgColor indexed="64"/>
      </patternFill>
    </fill>
    <fill>
      <patternFill patternType="solid">
        <fgColor theme="0" tint="-4.9989318521683403E-2"/>
        <bgColor theme="0"/>
      </patternFill>
    </fill>
  </fills>
  <borders count="159">
    <border>
      <left/>
      <right/>
      <top/>
      <bottom/>
      <diagonal/>
    </border>
    <border>
      <left style="thin">
        <color theme="0" tint="-0.14999847407452621"/>
      </left>
      <right/>
      <top style="thin">
        <color theme="0" tint="-0.14999847407452621"/>
      </top>
      <bottom/>
      <diagonal/>
    </border>
    <border>
      <left/>
      <right/>
      <top style="thin">
        <color theme="0" tint="-0.14999847407452621"/>
      </top>
      <bottom/>
      <diagonal/>
    </border>
    <border>
      <left/>
      <right style="thin">
        <color theme="0" tint="-0.14999847407452621"/>
      </right>
      <top style="thin">
        <color theme="0" tint="-0.14999847407452621"/>
      </top>
      <bottom/>
      <diagonal/>
    </border>
    <border>
      <left style="thin">
        <color theme="0" tint="-0.14999847407452621"/>
      </left>
      <right/>
      <top/>
      <bottom/>
      <diagonal/>
    </border>
    <border>
      <left/>
      <right style="thin">
        <color theme="0" tint="-0.14999847407452621"/>
      </right>
      <top/>
      <bottom/>
      <diagonal/>
    </border>
    <border>
      <left style="thin">
        <color theme="0" tint="-0.14999847407452621"/>
      </left>
      <right/>
      <top/>
      <bottom style="thin">
        <color theme="0" tint="-0.14999847407452621"/>
      </bottom>
      <diagonal/>
    </border>
    <border>
      <left/>
      <right/>
      <top/>
      <bottom style="thin">
        <color theme="0" tint="-0.14999847407452621"/>
      </bottom>
      <diagonal/>
    </border>
    <border>
      <left/>
      <right style="thin">
        <color theme="0" tint="-0.14999847407452621"/>
      </right>
      <top/>
      <bottom style="thin">
        <color theme="0" tint="-0.14999847407452621"/>
      </bottom>
      <diagonal/>
    </border>
    <border>
      <left/>
      <right/>
      <top style="thin">
        <color theme="0" tint="-0.14999847407452621"/>
      </top>
      <bottom style="thin">
        <color theme="0" tint="-0.14999847407452621"/>
      </bottom>
      <diagonal/>
    </border>
    <border>
      <left/>
      <right style="thin">
        <color theme="0"/>
      </right>
      <top style="thin">
        <color theme="0" tint="-0.14999847407452621"/>
      </top>
      <bottom style="thin">
        <color theme="0" tint="-0.14999847407452621"/>
      </bottom>
      <diagonal/>
    </border>
    <border>
      <left/>
      <right/>
      <top/>
      <bottom style="thick">
        <color theme="4" tint="0.499984740745262"/>
      </bottom>
      <diagonal/>
    </border>
    <border>
      <left/>
      <right/>
      <top/>
      <bottom style="medium">
        <color theme="4" tint="0.39997558519241921"/>
      </bottom>
      <diagonal/>
    </border>
    <border>
      <left/>
      <right/>
      <top/>
      <bottom style="thin">
        <color theme="1"/>
      </bottom>
      <diagonal/>
    </border>
    <border>
      <left/>
      <right/>
      <top/>
      <bottom style="thin">
        <color theme="0" tint="-0.249977111117893"/>
      </bottom>
      <diagonal/>
    </border>
    <border>
      <left style="thin">
        <color theme="0" tint="-0.249977111117893"/>
      </left>
      <right/>
      <top style="thin">
        <color theme="0" tint="-0.249977111117893"/>
      </top>
      <bottom/>
      <diagonal/>
    </border>
    <border>
      <left/>
      <right/>
      <top style="thin">
        <color theme="0" tint="-0.249977111117893"/>
      </top>
      <bottom/>
      <diagonal/>
    </border>
    <border>
      <left/>
      <right style="thin">
        <color theme="0" tint="-0.249977111117893"/>
      </right>
      <top style="thin">
        <color theme="0" tint="-0.249977111117893"/>
      </top>
      <bottom/>
      <diagonal/>
    </border>
    <border>
      <left style="thin">
        <color theme="0" tint="-0.249977111117893"/>
      </left>
      <right/>
      <top/>
      <bottom/>
      <diagonal/>
    </border>
    <border>
      <left/>
      <right style="thin">
        <color theme="0" tint="-0.249977111117893"/>
      </right>
      <top/>
      <bottom/>
      <diagonal/>
    </border>
    <border>
      <left style="thin">
        <color theme="0" tint="-0.249977111117893"/>
      </left>
      <right/>
      <top/>
      <bottom style="thin">
        <color theme="0" tint="-0.249977111117893"/>
      </bottom>
      <diagonal/>
    </border>
    <border>
      <left/>
      <right style="thin">
        <color theme="0" tint="-0.249977111117893"/>
      </right>
      <top/>
      <bottom style="thin">
        <color theme="0" tint="-0.249977111117893"/>
      </bottom>
      <diagonal/>
    </border>
    <border>
      <left style="medium">
        <color theme="4" tint="0.39997558519241921"/>
      </left>
      <right/>
      <top style="medium">
        <color theme="4" tint="0.39997558519241921"/>
      </top>
      <bottom/>
      <diagonal/>
    </border>
    <border>
      <left/>
      <right/>
      <top style="medium">
        <color theme="4" tint="0.39997558519241921"/>
      </top>
      <bottom/>
      <diagonal/>
    </border>
    <border>
      <left/>
      <right style="medium">
        <color theme="4" tint="0.39997558519241921"/>
      </right>
      <top style="medium">
        <color theme="4" tint="0.39997558519241921"/>
      </top>
      <bottom/>
      <diagonal/>
    </border>
    <border>
      <left style="medium">
        <color theme="4" tint="0.39997558519241921"/>
      </left>
      <right/>
      <top/>
      <bottom/>
      <diagonal/>
    </border>
    <border>
      <left/>
      <right style="medium">
        <color theme="4" tint="0.39997558519241921"/>
      </right>
      <top/>
      <bottom/>
      <diagonal/>
    </border>
    <border>
      <left style="medium">
        <color theme="4" tint="0.39997558519241921"/>
      </left>
      <right/>
      <top/>
      <bottom style="medium">
        <color theme="4" tint="0.39997558519241921"/>
      </bottom>
      <diagonal/>
    </border>
    <border>
      <left/>
      <right style="medium">
        <color theme="4" tint="0.39997558519241921"/>
      </right>
      <top/>
      <bottom style="medium">
        <color theme="4" tint="0.39997558519241921"/>
      </bottom>
      <diagonal/>
    </border>
    <border>
      <left style="thin">
        <color theme="0" tint="-0.249977111117893"/>
      </left>
      <right style="thin">
        <color theme="0" tint="-0.249977111117893"/>
      </right>
      <top/>
      <bottom style="thin">
        <color theme="0" tint="-0.249977111117893"/>
      </bottom>
      <diagonal/>
    </border>
    <border>
      <left/>
      <right/>
      <top/>
      <bottom style="double">
        <color theme="0" tint="-0.249977111117893"/>
      </bottom>
      <diagonal/>
    </border>
    <border>
      <left/>
      <right/>
      <top style="thin">
        <color theme="0" tint="-0.249977111117893"/>
      </top>
      <bottom style="thin">
        <color theme="0" tint="-0.249977111117893"/>
      </bottom>
      <diagonal/>
    </border>
    <border>
      <left/>
      <right/>
      <top style="double">
        <color theme="0" tint="-0.249977111117893"/>
      </top>
      <bottom/>
      <diagonal/>
    </border>
    <border>
      <left/>
      <right/>
      <top/>
      <bottom style="dotted">
        <color theme="0" tint="-0.249977111117893"/>
      </bottom>
      <diagonal/>
    </border>
    <border>
      <left/>
      <right/>
      <top style="dotted">
        <color theme="0" tint="-0.249977111117893"/>
      </top>
      <bottom/>
      <diagonal/>
    </border>
    <border>
      <left/>
      <right/>
      <top style="thin">
        <color theme="0" tint="-0.14999847407452621"/>
      </top>
      <bottom style="thin">
        <color theme="0" tint="-0.249977111117893"/>
      </bottom>
      <diagonal/>
    </border>
    <border>
      <left style="thin">
        <color theme="0" tint="-0.14999847407452621"/>
      </left>
      <right style="thin">
        <color theme="0" tint="-0.249977111117893"/>
      </right>
      <top/>
      <bottom/>
      <diagonal/>
    </border>
    <border>
      <left style="hair">
        <color theme="0" tint="-0.249977111117893"/>
      </left>
      <right/>
      <top style="hair">
        <color theme="0" tint="-0.249977111117893"/>
      </top>
      <bottom/>
      <diagonal/>
    </border>
    <border>
      <left/>
      <right/>
      <top style="hair">
        <color theme="0" tint="-0.249977111117893"/>
      </top>
      <bottom/>
      <diagonal/>
    </border>
    <border>
      <left style="hair">
        <color theme="0" tint="-0.249977111117893"/>
      </left>
      <right/>
      <top/>
      <bottom style="hair">
        <color theme="0" tint="-0.249977111117893"/>
      </bottom>
      <diagonal/>
    </border>
    <border>
      <left/>
      <right/>
      <top/>
      <bottom style="hair">
        <color theme="0" tint="-0.249977111117893"/>
      </bottom>
      <diagonal/>
    </border>
    <border>
      <left/>
      <right style="hair">
        <color theme="0" tint="-0.249977111117893"/>
      </right>
      <top style="hair">
        <color theme="0" tint="-0.249977111117893"/>
      </top>
      <bottom/>
      <diagonal/>
    </border>
    <border>
      <left/>
      <right style="hair">
        <color theme="0" tint="-0.249977111117893"/>
      </right>
      <top/>
      <bottom style="hair">
        <color theme="0" tint="-0.249977111117893"/>
      </bottom>
      <diagonal/>
    </border>
    <border>
      <left style="thin">
        <color theme="0" tint="-0.249977111117893"/>
      </left>
      <right/>
      <top style="thin">
        <color theme="0" tint="-0.249977111117893"/>
      </top>
      <bottom style="hair">
        <color theme="0" tint="-0.249977111117893"/>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medium">
        <color theme="0" tint="-0.14999847407452621"/>
      </bottom>
      <diagonal/>
    </border>
    <border>
      <left style="hair">
        <color theme="0" tint="-0.14999847407452621"/>
      </left>
      <right/>
      <top style="hair">
        <color theme="0" tint="-0.14999847407452621"/>
      </top>
      <bottom/>
      <diagonal/>
    </border>
    <border>
      <left/>
      <right style="hair">
        <color theme="0" tint="-0.14999847407452621"/>
      </right>
      <top style="hair">
        <color theme="0" tint="-0.14999847407452621"/>
      </top>
      <bottom/>
      <diagonal/>
    </border>
    <border>
      <left style="hair">
        <color theme="0" tint="-0.14999847407452621"/>
      </left>
      <right/>
      <top/>
      <bottom style="hair">
        <color theme="0" tint="-0.14999847407452621"/>
      </bottom>
      <diagonal/>
    </border>
    <border>
      <left/>
      <right style="hair">
        <color theme="0" tint="-0.14999847407452621"/>
      </right>
      <top/>
      <bottom style="hair">
        <color theme="0" tint="-0.14999847407452621"/>
      </bottom>
      <diagonal/>
    </border>
    <border>
      <left/>
      <right/>
      <top style="hair">
        <color theme="0" tint="-0.14999847407452621"/>
      </top>
      <bottom/>
      <diagonal/>
    </border>
    <border>
      <left/>
      <right/>
      <top/>
      <bottom style="hair">
        <color theme="0" tint="-0.14999847407452621"/>
      </bottom>
      <diagonal/>
    </border>
    <border>
      <left style="thin">
        <color theme="0" tint="-0.14999847407452621"/>
      </left>
      <right/>
      <top style="hair">
        <color theme="0" tint="-0.249977111117893"/>
      </top>
      <bottom style="hair">
        <color theme="0" tint="-0.249977111117893"/>
      </bottom>
      <diagonal/>
    </border>
    <border>
      <left style="thin">
        <color theme="0" tint="-0.249977111117893"/>
      </left>
      <right style="thin">
        <color theme="0" tint="-0.249977111117893"/>
      </right>
      <top/>
      <bottom style="thin">
        <color theme="0" tint="-0.14999847407452621"/>
      </bottom>
      <diagonal/>
    </border>
    <border>
      <left style="thin">
        <color theme="0" tint="-0.249977111117893"/>
      </left>
      <right style="thin">
        <color theme="0" tint="-0.14999847407452621"/>
      </right>
      <top/>
      <bottom style="thin">
        <color theme="0" tint="-0.14999847407452621"/>
      </bottom>
      <diagonal/>
    </border>
    <border>
      <left/>
      <right/>
      <top style="thin">
        <color theme="0" tint="-0.249977111117893"/>
      </top>
      <bottom style="medium">
        <color theme="0"/>
      </bottom>
      <diagonal/>
    </border>
    <border>
      <left style="thin">
        <color rgb="FFFF6B00"/>
      </left>
      <right/>
      <top/>
      <bottom/>
      <diagonal/>
    </border>
    <border>
      <left style="hair">
        <color theme="0" tint="-0.249977111117893"/>
      </left>
      <right/>
      <top/>
      <bottom style="dotted">
        <color theme="0" tint="-0.249977111117893"/>
      </bottom>
      <diagonal/>
    </border>
    <border>
      <left/>
      <right style="hair">
        <color theme="0" tint="-0.249977111117893"/>
      </right>
      <top/>
      <bottom style="dotted">
        <color theme="0" tint="-0.249977111117893"/>
      </bottom>
      <diagonal/>
    </border>
    <border>
      <left style="thin">
        <color theme="0" tint="-0.249977111117893"/>
      </left>
      <right/>
      <top/>
      <bottom style="thin">
        <color theme="0" tint="-0.14999847407452621"/>
      </bottom>
      <diagonal/>
    </border>
    <border>
      <left style="thin">
        <color theme="0" tint="-0.249977111117893"/>
      </left>
      <right/>
      <top/>
      <bottom style="hair">
        <color theme="0" tint="-0.249977111117893"/>
      </bottom>
      <diagonal/>
    </border>
    <border>
      <left/>
      <right style="thin">
        <color theme="0" tint="-0.249977111117893"/>
      </right>
      <top/>
      <bottom style="thin">
        <color theme="0" tint="-0.14999847407452621"/>
      </bottom>
      <diagonal/>
    </border>
    <border>
      <left/>
      <right/>
      <top style="thin">
        <color theme="0" tint="-0.249977111117893"/>
      </top>
      <bottom style="medium">
        <color theme="4" tint="0.39997558519241921"/>
      </bottom>
      <diagonal/>
    </border>
    <border>
      <left/>
      <right/>
      <top/>
      <bottom style="medium">
        <color theme="0" tint="-0.249977111117893"/>
      </bottom>
      <diagonal/>
    </border>
    <border>
      <left style="medium">
        <color theme="0" tint="-0.34998626667073579"/>
      </left>
      <right/>
      <top style="medium">
        <color theme="0" tint="-0.34998626667073579"/>
      </top>
      <bottom/>
      <diagonal/>
    </border>
    <border>
      <left/>
      <right/>
      <top style="medium">
        <color theme="0" tint="-0.34998626667073579"/>
      </top>
      <bottom/>
      <diagonal/>
    </border>
    <border>
      <left style="medium">
        <color theme="0" tint="-0.34998626667073579"/>
      </left>
      <right/>
      <top/>
      <bottom/>
      <diagonal/>
    </border>
    <border>
      <left/>
      <right style="medium">
        <color theme="0" tint="-0.34998626667073579"/>
      </right>
      <top/>
      <bottom/>
      <diagonal/>
    </border>
    <border>
      <left/>
      <right/>
      <top style="thin">
        <color theme="0" tint="-0.34998626667073579"/>
      </top>
      <bottom style="thin">
        <color theme="0" tint="-0.34998626667073579"/>
      </bottom>
      <diagonal/>
    </border>
    <border>
      <left/>
      <right style="thin">
        <color theme="0"/>
      </right>
      <top style="thin">
        <color theme="0" tint="-0.14999847407452621"/>
      </top>
      <bottom/>
      <diagonal/>
    </border>
    <border>
      <left/>
      <right style="thin">
        <color theme="0"/>
      </right>
      <top style="thin">
        <color theme="0" tint="-0.34998626667073579"/>
      </top>
      <bottom style="thin">
        <color theme="0" tint="-0.34998626667073579"/>
      </bottom>
      <diagonal/>
    </border>
    <border>
      <left style="thin">
        <color theme="0" tint="-0.34998626667073579"/>
      </left>
      <right/>
      <top style="thin">
        <color theme="0" tint="-0.34998626667073579"/>
      </top>
      <bottom/>
      <diagonal/>
    </border>
    <border>
      <left/>
      <right/>
      <top style="thin">
        <color theme="0" tint="-0.34998626667073579"/>
      </top>
      <bottom/>
      <diagonal/>
    </border>
    <border>
      <left/>
      <right style="thin">
        <color theme="0" tint="-0.34998626667073579"/>
      </right>
      <top style="thin">
        <color theme="0" tint="-0.34998626667073579"/>
      </top>
      <bottom/>
      <diagonal/>
    </border>
    <border>
      <left style="thin">
        <color theme="0" tint="-0.34998626667073579"/>
      </left>
      <right/>
      <top/>
      <bottom style="thin">
        <color theme="0" tint="-0.14999847407452621"/>
      </bottom>
      <diagonal/>
    </border>
    <border>
      <left/>
      <right style="thin">
        <color theme="0" tint="-0.34998626667073579"/>
      </right>
      <top/>
      <bottom style="thin">
        <color theme="0" tint="-0.14999847407452621"/>
      </bottom>
      <diagonal/>
    </border>
    <border>
      <left style="thin">
        <color theme="0" tint="-0.34998626667073579"/>
      </left>
      <right/>
      <top style="thin">
        <color theme="0" tint="-0.14999847407452621"/>
      </top>
      <bottom/>
      <diagonal/>
    </border>
    <border>
      <left/>
      <right style="thin">
        <color theme="0" tint="-0.34998626667073579"/>
      </right>
      <top style="thin">
        <color theme="0" tint="-0.14999847407452621"/>
      </top>
      <bottom/>
      <diagonal/>
    </border>
    <border>
      <left style="thin">
        <color theme="0" tint="-0.34998626667073579"/>
      </left>
      <right/>
      <top style="thin">
        <color theme="0" tint="-0.14999847407452621"/>
      </top>
      <bottom style="thin">
        <color theme="0" tint="-0.249977111117893"/>
      </bottom>
      <diagonal/>
    </border>
    <border>
      <left/>
      <right style="thin">
        <color theme="0" tint="-0.34998626667073579"/>
      </right>
      <top style="thin">
        <color theme="0" tint="-0.14999847407452621"/>
      </top>
      <bottom style="thin">
        <color theme="0" tint="-0.249977111117893"/>
      </bottom>
      <diagonal/>
    </border>
    <border>
      <left style="thin">
        <color theme="0" tint="-0.34998626667073579"/>
      </left>
      <right/>
      <top/>
      <bottom/>
      <diagonal/>
    </border>
    <border>
      <left/>
      <right style="thin">
        <color theme="0" tint="-0.34998626667073579"/>
      </right>
      <top/>
      <bottom/>
      <diagonal/>
    </border>
    <border>
      <left style="thin">
        <color theme="0"/>
      </left>
      <right style="thin">
        <color theme="0" tint="-0.34998626667073579"/>
      </right>
      <top style="thin">
        <color theme="0" tint="-0.14999847407452621"/>
      </top>
      <bottom style="thin">
        <color theme="0" tint="-0.14999847407452621"/>
      </bottom>
      <diagonal/>
    </border>
    <border>
      <left style="thin">
        <color theme="0"/>
      </left>
      <right style="thin">
        <color theme="0" tint="-0.34998626667073579"/>
      </right>
      <top style="thin">
        <color theme="0" tint="-0.14999847407452621"/>
      </top>
      <bottom style="thin">
        <color theme="0" tint="-0.249977111117893"/>
      </bottom>
      <diagonal/>
    </border>
    <border>
      <left style="thin">
        <color theme="0" tint="-0.34998626667073579"/>
      </left>
      <right/>
      <top style="thin">
        <color theme="0" tint="-0.14999847407452621"/>
      </top>
      <bottom style="thin">
        <color theme="0" tint="-0.14999847407452621"/>
      </bottom>
      <diagonal/>
    </border>
    <border>
      <left style="thin">
        <color theme="0" tint="-0.34998626667073579"/>
      </left>
      <right/>
      <top style="thin">
        <color theme="0" tint="-0.14999847407452621"/>
      </top>
      <bottom style="thin">
        <color theme="0" tint="-0.34998626667073579"/>
      </bottom>
      <diagonal/>
    </border>
    <border>
      <left/>
      <right/>
      <top style="thin">
        <color theme="0" tint="-0.14999847407452621"/>
      </top>
      <bottom style="thin">
        <color theme="0" tint="-0.34998626667073579"/>
      </bottom>
      <diagonal/>
    </border>
    <border>
      <left/>
      <right style="thin">
        <color theme="0" tint="-0.34998626667073579"/>
      </right>
      <top style="thin">
        <color theme="0" tint="-0.14999847407452621"/>
      </top>
      <bottom style="thin">
        <color theme="0" tint="-0.34998626667073579"/>
      </bottom>
      <diagonal/>
    </border>
    <border>
      <left style="thin">
        <color theme="0" tint="-0.34998626667073579"/>
      </left>
      <right/>
      <top style="thin">
        <color theme="0" tint="-0.249977111117893"/>
      </top>
      <bottom style="thin">
        <color theme="0" tint="-0.249977111117893"/>
      </bottom>
      <diagonal/>
    </border>
    <border>
      <left/>
      <right style="thin">
        <color theme="0" tint="-0.34998626667073579"/>
      </right>
      <top style="thin">
        <color theme="0" tint="-0.249977111117893"/>
      </top>
      <bottom style="thin">
        <color theme="0" tint="-0.249977111117893"/>
      </bottom>
      <diagonal/>
    </border>
    <border>
      <left style="thin">
        <color theme="0" tint="-0.34998626667073579"/>
      </left>
      <right/>
      <top style="thin">
        <color theme="0" tint="-0.34998626667073579"/>
      </top>
      <bottom style="thin">
        <color theme="0" tint="-0.34998626667073579"/>
      </bottom>
      <diagonal/>
    </border>
    <border>
      <left/>
      <right style="thin">
        <color theme="0" tint="-0.34998626667073579"/>
      </right>
      <top style="thin">
        <color theme="0" tint="-0.34998626667073579"/>
      </top>
      <bottom style="thin">
        <color theme="0" tint="-0.34998626667073579"/>
      </bottom>
      <diagonal/>
    </border>
    <border>
      <left style="medium">
        <color theme="0" tint="-0.34998626667073579"/>
      </left>
      <right/>
      <top/>
      <bottom style="thin">
        <color theme="0" tint="-0.14999847407452621"/>
      </bottom>
      <diagonal/>
    </border>
    <border>
      <left style="thin">
        <color theme="0" tint="-0.34998626667073579"/>
      </left>
      <right/>
      <top/>
      <bottom style="thin">
        <color theme="0" tint="-0.34998626667073579"/>
      </bottom>
      <diagonal/>
    </border>
    <border>
      <left/>
      <right/>
      <top/>
      <bottom style="thin">
        <color theme="0" tint="-0.34998626667073579"/>
      </bottom>
      <diagonal/>
    </border>
    <border>
      <left/>
      <right/>
      <top/>
      <bottom style="double">
        <color rgb="FF9B9BA0"/>
      </bottom>
      <diagonal/>
    </border>
    <border>
      <left/>
      <right/>
      <top/>
      <bottom style="medium">
        <color theme="1"/>
      </bottom>
      <diagonal/>
    </border>
    <border>
      <left style="thin">
        <color theme="0" tint="-0.249977111117893"/>
      </left>
      <right style="medium">
        <color theme="4" tint="0.39997558519241921"/>
      </right>
      <top style="thin">
        <color theme="0" tint="-0.14999847407452621"/>
      </top>
      <bottom/>
      <diagonal/>
    </border>
    <border>
      <left/>
      <right/>
      <top style="thin">
        <color rgb="FFBFBFBF"/>
      </top>
      <bottom/>
      <diagonal/>
    </border>
    <border>
      <left/>
      <right/>
      <top/>
      <bottom style="thin">
        <color rgb="FFBFBFBF"/>
      </bottom>
      <diagonal/>
    </border>
    <border>
      <left/>
      <right/>
      <top/>
      <bottom style="double">
        <color theme="2" tint="-0.249977111117893"/>
      </bottom>
      <diagonal/>
    </border>
    <border>
      <left/>
      <right/>
      <top/>
      <bottom style="thin">
        <color theme="2" tint="-0.499984740745262"/>
      </bottom>
      <diagonal/>
    </border>
    <border>
      <left/>
      <right/>
      <top/>
      <bottom style="thin">
        <color theme="1" tint="0.499984740745262"/>
      </bottom>
      <diagonal/>
    </border>
    <border>
      <left/>
      <right/>
      <top/>
      <bottom style="thin">
        <color theme="2" tint="-9.9978637043366805E-2"/>
      </bottom>
      <diagonal/>
    </border>
    <border>
      <left style="medium">
        <color theme="2" tint="-0.249977111117893"/>
      </left>
      <right/>
      <top style="medium">
        <color theme="2" tint="-0.249977111117893"/>
      </top>
      <bottom/>
      <diagonal/>
    </border>
    <border>
      <left/>
      <right/>
      <top style="medium">
        <color theme="2" tint="-0.249977111117893"/>
      </top>
      <bottom/>
      <diagonal/>
    </border>
    <border>
      <left/>
      <right style="medium">
        <color theme="2" tint="-0.249977111117893"/>
      </right>
      <top style="medium">
        <color theme="2" tint="-0.249977111117893"/>
      </top>
      <bottom/>
      <diagonal/>
    </border>
    <border>
      <left style="medium">
        <color theme="2" tint="-0.249977111117893"/>
      </left>
      <right/>
      <top/>
      <bottom/>
      <diagonal/>
    </border>
    <border>
      <left/>
      <right style="medium">
        <color theme="2" tint="-0.249977111117893"/>
      </right>
      <top/>
      <bottom/>
      <diagonal/>
    </border>
    <border>
      <left style="medium">
        <color theme="2" tint="-0.249977111117893"/>
      </left>
      <right/>
      <top/>
      <bottom style="medium">
        <color theme="2" tint="-0.249977111117893"/>
      </bottom>
      <diagonal/>
    </border>
    <border>
      <left/>
      <right/>
      <top/>
      <bottom style="medium">
        <color theme="2" tint="-0.249977111117893"/>
      </bottom>
      <diagonal/>
    </border>
    <border>
      <left/>
      <right style="medium">
        <color theme="2" tint="-0.249977111117893"/>
      </right>
      <top/>
      <bottom style="medium">
        <color theme="2" tint="-0.249977111117893"/>
      </bottom>
      <diagonal/>
    </border>
    <border>
      <left/>
      <right/>
      <top style="thin">
        <color theme="2" tint="-0.249977111117893"/>
      </top>
      <bottom style="medium">
        <color theme="4" tint="0.39997558519241921"/>
      </bottom>
      <diagonal/>
    </border>
    <border>
      <left style="medium">
        <color theme="4" tint="0.59999389629810485"/>
      </left>
      <right/>
      <top style="medium">
        <color theme="4" tint="0.59999389629810485"/>
      </top>
      <bottom/>
      <diagonal/>
    </border>
    <border>
      <left/>
      <right/>
      <top style="medium">
        <color theme="4" tint="0.59999389629810485"/>
      </top>
      <bottom/>
      <diagonal/>
    </border>
    <border>
      <left/>
      <right style="medium">
        <color theme="4" tint="0.59999389629810485"/>
      </right>
      <top style="medium">
        <color theme="4" tint="0.59999389629810485"/>
      </top>
      <bottom/>
      <diagonal/>
    </border>
    <border>
      <left style="medium">
        <color theme="4" tint="0.59999389629810485"/>
      </left>
      <right/>
      <top/>
      <bottom/>
      <diagonal/>
    </border>
    <border>
      <left/>
      <right style="medium">
        <color theme="4" tint="0.59999389629810485"/>
      </right>
      <top/>
      <bottom/>
      <diagonal/>
    </border>
    <border>
      <left style="medium">
        <color theme="4" tint="0.59999389629810485"/>
      </left>
      <right/>
      <top/>
      <bottom style="medium">
        <color theme="4" tint="0.59999389629810485"/>
      </bottom>
      <diagonal/>
    </border>
    <border>
      <left/>
      <right/>
      <top/>
      <bottom style="medium">
        <color theme="4" tint="0.59999389629810485"/>
      </bottom>
      <diagonal/>
    </border>
    <border>
      <left/>
      <right style="medium">
        <color theme="4" tint="0.59999389629810485"/>
      </right>
      <top/>
      <bottom style="medium">
        <color theme="4" tint="0.59999389629810485"/>
      </bottom>
      <diagonal/>
    </border>
    <border>
      <left/>
      <right/>
      <top/>
      <bottom style="double">
        <color theme="1" tint="0.499984740745262"/>
      </bottom>
      <diagonal/>
    </border>
    <border>
      <left/>
      <right style="thin">
        <color theme="2" tint="-9.9978637043366805E-2"/>
      </right>
      <top/>
      <bottom/>
      <diagonal/>
    </border>
    <border>
      <left style="medium">
        <color theme="2" tint="-9.9978637043366805E-2"/>
      </left>
      <right/>
      <top style="medium">
        <color theme="2" tint="-9.9978637043366805E-2"/>
      </top>
      <bottom/>
      <diagonal/>
    </border>
    <border>
      <left/>
      <right/>
      <top style="medium">
        <color theme="2" tint="-9.9978637043366805E-2"/>
      </top>
      <bottom/>
      <diagonal/>
    </border>
    <border>
      <left/>
      <right style="medium">
        <color theme="2" tint="-9.9978637043366805E-2"/>
      </right>
      <top style="medium">
        <color theme="2" tint="-9.9978637043366805E-2"/>
      </top>
      <bottom/>
      <diagonal/>
    </border>
    <border>
      <left style="medium">
        <color theme="2" tint="-9.9978637043366805E-2"/>
      </left>
      <right/>
      <top/>
      <bottom/>
      <diagonal/>
    </border>
    <border>
      <left/>
      <right style="medium">
        <color theme="2" tint="-9.9978637043366805E-2"/>
      </right>
      <top/>
      <bottom/>
      <diagonal/>
    </border>
    <border>
      <left style="medium">
        <color theme="2" tint="-9.9978637043366805E-2"/>
      </left>
      <right/>
      <top/>
      <bottom style="medium">
        <color theme="2" tint="-9.9978637043366805E-2"/>
      </bottom>
      <diagonal/>
    </border>
    <border>
      <left/>
      <right/>
      <top/>
      <bottom style="medium">
        <color theme="2" tint="-9.9978637043366805E-2"/>
      </bottom>
      <diagonal/>
    </border>
    <border>
      <left/>
      <right style="medium">
        <color theme="2" tint="-9.9978637043366805E-2"/>
      </right>
      <top/>
      <bottom style="medium">
        <color theme="2" tint="-9.9978637043366805E-2"/>
      </bottom>
      <diagonal/>
    </border>
    <border>
      <left/>
      <right/>
      <top style="thin">
        <color theme="2" tint="-9.9978637043366805E-2"/>
      </top>
      <bottom/>
      <diagonal/>
    </border>
    <border>
      <left/>
      <right/>
      <top/>
      <bottom style="double">
        <color indexed="64"/>
      </bottom>
      <diagonal/>
    </border>
    <border>
      <left/>
      <right style="medium">
        <color rgb="FFFFFFFF"/>
      </right>
      <top/>
      <bottom/>
      <diagonal/>
    </border>
    <border>
      <left style="thin">
        <color rgb="FFA7C6ED"/>
      </left>
      <right/>
      <top/>
      <bottom/>
      <diagonal/>
    </border>
    <border>
      <left/>
      <right style="thin">
        <color rgb="FFA7C6ED"/>
      </right>
      <top/>
      <bottom/>
      <diagonal/>
    </border>
    <border>
      <left style="thin">
        <color rgb="FFA7C6ED"/>
      </left>
      <right/>
      <top/>
      <bottom style="thin">
        <color rgb="FFA7C6ED"/>
      </bottom>
      <diagonal/>
    </border>
    <border>
      <left/>
      <right/>
      <top/>
      <bottom style="thin">
        <color rgb="FFA7C6ED"/>
      </bottom>
      <diagonal/>
    </border>
    <border>
      <left/>
      <right style="thin">
        <color rgb="FFA7C6ED"/>
      </right>
      <top/>
      <bottom style="thin">
        <color rgb="FFA7C6ED"/>
      </bottom>
      <diagonal/>
    </border>
    <border>
      <left/>
      <right/>
      <top/>
      <bottom style="medium">
        <color rgb="FFA7C6ED"/>
      </bottom>
      <diagonal/>
    </border>
    <border>
      <left style="thin">
        <color rgb="FFBA0C2F"/>
      </left>
      <right/>
      <top style="thin">
        <color rgb="FFBA0C2F"/>
      </top>
      <bottom/>
      <diagonal/>
    </border>
    <border>
      <left/>
      <right/>
      <top style="thin">
        <color rgb="FFBA0C2F"/>
      </top>
      <bottom/>
      <diagonal/>
    </border>
    <border>
      <left/>
      <right style="thin">
        <color rgb="FFBA0C2F"/>
      </right>
      <top style="thin">
        <color rgb="FFBA0C2F"/>
      </top>
      <bottom/>
      <diagonal/>
    </border>
    <border>
      <left style="thin">
        <color rgb="FFBA0C2F"/>
      </left>
      <right/>
      <top/>
      <bottom style="thin">
        <color rgb="FFBA0C2F"/>
      </bottom>
      <diagonal/>
    </border>
    <border>
      <left/>
      <right/>
      <top/>
      <bottom style="thin">
        <color rgb="FFBA0C2F"/>
      </bottom>
      <diagonal/>
    </border>
    <border>
      <left/>
      <right style="thin">
        <color rgb="FFBA0C2F"/>
      </right>
      <top/>
      <bottom style="thin">
        <color rgb="FFBA0C2F"/>
      </bottom>
      <diagonal/>
    </border>
    <border>
      <left/>
      <right/>
      <top/>
      <bottom style="thin">
        <color theme="0"/>
      </bottom>
      <diagonal/>
    </border>
    <border>
      <left/>
      <right/>
      <top style="thin">
        <color theme="0"/>
      </top>
      <bottom style="thin">
        <color theme="0"/>
      </bottom>
      <diagonal/>
    </border>
    <border>
      <left/>
      <right/>
      <top/>
      <bottom style="thin">
        <color indexed="64"/>
      </bottom>
      <diagonal/>
    </border>
    <border>
      <left/>
      <right style="thin">
        <color theme="2" tint="-9.9978637043366805E-2"/>
      </right>
      <top style="hair">
        <color theme="0" tint="-0.249977111117893"/>
      </top>
      <bottom/>
      <diagonal/>
    </border>
    <border>
      <left/>
      <right style="thin">
        <color theme="2" tint="-9.9978637043366805E-2"/>
      </right>
      <top/>
      <bottom style="dotted">
        <color theme="0" tint="-0.249977111117893"/>
      </bottom>
      <diagonal/>
    </border>
    <border>
      <left/>
      <right/>
      <top style="thin">
        <color indexed="64"/>
      </top>
      <bottom/>
      <diagonal/>
    </border>
  </borders>
  <cellStyleXfs count="8">
    <xf numFmtId="0" fontId="0" fillId="0" borderId="0"/>
    <xf numFmtId="0" fontId="1" fillId="0" borderId="0" applyNumberFormat="0" applyFill="0" applyBorder="0" applyAlignment="0" applyProtection="0"/>
    <xf numFmtId="0" fontId="3" fillId="0" borderId="11" applyNumberFormat="0" applyFill="0" applyAlignment="0" applyProtection="0"/>
    <xf numFmtId="0" fontId="4" fillId="0" borderId="12" applyNumberFormat="0" applyFill="0" applyAlignment="0" applyProtection="0"/>
    <xf numFmtId="0" fontId="2" fillId="0" borderId="0"/>
    <xf numFmtId="0" fontId="5" fillId="0" borderId="0"/>
    <xf numFmtId="0" fontId="4" fillId="0" borderId="0" applyNumberFormat="0" applyFill="0" applyBorder="0" applyAlignment="0" applyProtection="0"/>
    <xf numFmtId="0" fontId="6" fillId="6" borderId="0" applyNumberFormat="0" applyBorder="0" applyAlignment="0" applyProtection="0"/>
  </cellStyleXfs>
  <cellXfs count="759">
    <xf numFmtId="0" fontId="0" fillId="0" borderId="0" xfId="0"/>
    <xf numFmtId="0" fontId="0" fillId="2" borderId="0" xfId="0" applyFill="1"/>
    <xf numFmtId="0" fontId="0" fillId="2" borderId="1" xfId="0" applyFill="1" applyBorder="1"/>
    <xf numFmtId="0" fontId="0" fillId="2" borderId="2" xfId="0" applyFill="1" applyBorder="1"/>
    <xf numFmtId="0" fontId="0" fillId="2" borderId="3" xfId="0" applyFill="1" applyBorder="1"/>
    <xf numFmtId="0" fontId="0" fillId="2" borderId="4" xfId="0" applyFill="1" applyBorder="1"/>
    <xf numFmtId="0" fontId="0" fillId="2" borderId="5" xfId="0" applyFill="1" applyBorder="1"/>
    <xf numFmtId="0" fontId="0" fillId="2" borderId="6" xfId="0" applyFill="1" applyBorder="1"/>
    <xf numFmtId="0" fontId="0" fillId="2" borderId="7" xfId="0" applyFill="1" applyBorder="1"/>
    <xf numFmtId="0" fontId="0" fillId="2" borderId="8" xfId="0" applyFill="1" applyBorder="1"/>
    <xf numFmtId="0" fontId="0" fillId="3" borderId="0" xfId="0" applyFill="1"/>
    <xf numFmtId="0" fontId="0" fillId="3" borderId="3" xfId="0" applyFill="1" applyBorder="1"/>
    <xf numFmtId="0" fontId="0" fillId="3" borderId="5" xfId="0" applyFill="1" applyBorder="1"/>
    <xf numFmtId="0" fontId="0" fillId="3" borderId="7" xfId="0" applyFill="1" applyBorder="1"/>
    <xf numFmtId="0" fontId="0" fillId="3" borderId="8" xfId="0" applyFill="1" applyBorder="1"/>
    <xf numFmtId="0" fontId="0" fillId="3" borderId="1" xfId="0" applyFill="1" applyBorder="1"/>
    <xf numFmtId="0" fontId="0" fillId="3" borderId="4" xfId="0" applyFill="1" applyBorder="1"/>
    <xf numFmtId="0" fontId="0" fillId="3" borderId="6" xfId="0" applyFill="1" applyBorder="1"/>
    <xf numFmtId="0" fontId="1" fillId="0" borderId="0" xfId="1"/>
    <xf numFmtId="0" fontId="7" fillId="2" borderId="71" xfId="0" applyFont="1" applyFill="1" applyBorder="1"/>
    <xf numFmtId="0" fontId="7" fillId="2" borderId="72" xfId="0" applyFont="1" applyFill="1" applyBorder="1" applyAlignment="1">
      <alignment horizontal="center" vertical="center"/>
    </xf>
    <xf numFmtId="0" fontId="7" fillId="2" borderId="72" xfId="0" applyFont="1" applyFill="1" applyBorder="1"/>
    <xf numFmtId="0" fontId="7" fillId="2" borderId="0" xfId="0" applyFont="1" applyFill="1" applyAlignment="1">
      <alignment horizontal="center" vertical="center"/>
    </xf>
    <xf numFmtId="0" fontId="7" fillId="2" borderId="0" xfId="0" applyFont="1" applyFill="1"/>
    <xf numFmtId="0" fontId="7" fillId="2" borderId="0" xfId="0" applyFont="1" applyFill="1" applyAlignment="1">
      <alignment vertical="center"/>
    </xf>
    <xf numFmtId="0" fontId="7" fillId="2" borderId="88" xfId="0" applyFont="1" applyFill="1" applyBorder="1" applyProtection="1">
      <protection hidden="1"/>
    </xf>
    <xf numFmtId="0" fontId="7" fillId="2" borderId="0" xfId="0" applyFont="1" applyFill="1" applyProtection="1">
      <protection hidden="1"/>
    </xf>
    <xf numFmtId="0" fontId="7" fillId="2" borderId="73" xfId="0" applyFont="1" applyFill="1" applyBorder="1"/>
    <xf numFmtId="0" fontId="12" fillId="0" borderId="0" xfId="0" applyFont="1"/>
    <xf numFmtId="0" fontId="7" fillId="2" borderId="101" xfId="0" applyFont="1" applyFill="1" applyBorder="1" applyAlignment="1">
      <alignment vertical="center"/>
    </xf>
    <xf numFmtId="0" fontId="7" fillId="3" borderId="78" xfId="0" applyFont="1" applyFill="1" applyBorder="1"/>
    <xf numFmtId="0" fontId="7" fillId="3" borderId="79" xfId="0" applyFont="1" applyFill="1" applyBorder="1"/>
    <xf numFmtId="0" fontId="7" fillId="0" borderId="0" xfId="0" applyFont="1"/>
    <xf numFmtId="0" fontId="7" fillId="3" borderId="87" xfId="0" applyFont="1" applyFill="1" applyBorder="1"/>
    <xf numFmtId="0" fontId="7" fillId="3" borderId="0" xfId="0" applyFont="1" applyFill="1"/>
    <xf numFmtId="0" fontId="15" fillId="3" borderId="0" xfId="1" applyFont="1" applyFill="1" applyBorder="1" applyAlignment="1" applyProtection="1">
      <alignment vertical="center"/>
    </xf>
    <xf numFmtId="0" fontId="7" fillId="3" borderId="100" xfId="0" applyFont="1" applyFill="1" applyBorder="1"/>
    <xf numFmtId="0" fontId="7" fillId="3" borderId="101" xfId="0" applyFont="1" applyFill="1" applyBorder="1"/>
    <xf numFmtId="0" fontId="7" fillId="2" borderId="1" xfId="0" applyFont="1" applyFill="1" applyBorder="1"/>
    <xf numFmtId="0" fontId="14" fillId="2" borderId="0" xfId="0" applyFont="1" applyFill="1" applyAlignment="1">
      <alignment horizontal="center" vertical="center" wrapText="1"/>
    </xf>
    <xf numFmtId="0" fontId="7" fillId="2" borderId="2" xfId="0" applyFont="1" applyFill="1" applyBorder="1"/>
    <xf numFmtId="0" fontId="7" fillId="2" borderId="18" xfId="0" applyFont="1" applyFill="1" applyBorder="1"/>
    <xf numFmtId="0" fontId="7" fillId="2" borderId="4" xfId="0" applyFont="1" applyFill="1" applyBorder="1"/>
    <xf numFmtId="0" fontId="7" fillId="2" borderId="5" xfId="0" applyFont="1" applyFill="1" applyBorder="1"/>
    <xf numFmtId="0" fontId="13" fillId="2" borderId="0" xfId="0" applyFont="1" applyFill="1" applyAlignment="1">
      <alignment horizontal="center" vertical="center"/>
    </xf>
    <xf numFmtId="0" fontId="7" fillId="2" borderId="29" xfId="0" applyFont="1" applyFill="1" applyBorder="1"/>
    <xf numFmtId="0" fontId="7" fillId="0" borderId="0" xfId="0" applyFont="1" applyAlignment="1">
      <alignment vertical="center"/>
    </xf>
    <xf numFmtId="0" fontId="14" fillId="0" borderId="0" xfId="0" applyFont="1" applyAlignment="1">
      <alignment horizontal="center" vertical="top" wrapText="1"/>
    </xf>
    <xf numFmtId="0" fontId="10" fillId="0" borderId="0" xfId="1" applyFont="1" applyAlignment="1" applyProtection="1">
      <alignment horizontal="center" vertical="center"/>
    </xf>
    <xf numFmtId="0" fontId="7" fillId="2" borderId="14" xfId="0" applyFont="1" applyFill="1" applyBorder="1"/>
    <xf numFmtId="0" fontId="7" fillId="2" borderId="60" xfId="0" applyFont="1" applyFill="1" applyBorder="1"/>
    <xf numFmtId="0" fontId="14" fillId="0" borderId="45" xfId="4" applyFont="1" applyBorder="1" applyAlignment="1">
      <alignment vertical="center" wrapText="1"/>
    </xf>
    <xf numFmtId="0" fontId="14" fillId="0" borderId="46" xfId="4" applyFont="1" applyBorder="1" applyAlignment="1">
      <alignment vertical="center" wrapText="1"/>
    </xf>
    <xf numFmtId="0" fontId="7" fillId="2" borderId="19" xfId="0" applyFont="1" applyFill="1" applyBorder="1"/>
    <xf numFmtId="0" fontId="22" fillId="0" borderId="0" xfId="5" applyFont="1" applyAlignment="1">
      <alignment horizontal="center" vertical="center"/>
    </xf>
    <xf numFmtId="0" fontId="27" fillId="0" borderId="0" xfId="1" applyFont="1" applyFill="1" applyBorder="1" applyAlignment="1" applyProtection="1">
      <alignment horizontal="center" vertical="center" wrapText="1"/>
    </xf>
    <xf numFmtId="0" fontId="27" fillId="0" borderId="0" xfId="5" applyFont="1" applyAlignment="1">
      <alignment horizontal="center" vertical="center" wrapText="1"/>
    </xf>
    <xf numFmtId="0" fontId="29" fillId="0" borderId="149" xfId="0" applyFont="1" applyBorder="1" applyAlignment="1">
      <alignment vertical="center" wrapText="1"/>
    </xf>
    <xf numFmtId="0" fontId="29" fillId="0" borderId="152" xfId="0" applyFont="1" applyBorder="1" applyAlignment="1">
      <alignment vertical="center" wrapText="1"/>
    </xf>
    <xf numFmtId="0" fontId="29" fillId="2" borderId="0" xfId="0" applyFont="1" applyFill="1" applyAlignment="1">
      <alignment vertical="center" wrapText="1"/>
    </xf>
    <xf numFmtId="0" fontId="14" fillId="0" borderId="0" xfId="4" applyFont="1" applyAlignment="1">
      <alignment vertical="center" wrapText="1"/>
    </xf>
    <xf numFmtId="0" fontId="7" fillId="2" borderId="66" xfId="0" applyFont="1" applyFill="1" applyBorder="1"/>
    <xf numFmtId="0" fontId="7" fillId="2" borderId="61" xfId="0" applyFont="1" applyFill="1" applyBorder="1"/>
    <xf numFmtId="0" fontId="7" fillId="2" borderId="7" xfId="0" applyFont="1" applyFill="1" applyBorder="1"/>
    <xf numFmtId="0" fontId="7" fillId="0" borderId="67" xfId="0" applyFont="1" applyBorder="1"/>
    <xf numFmtId="0" fontId="7" fillId="2" borderId="37" xfId="0" applyFont="1" applyFill="1" applyBorder="1" applyAlignment="1">
      <alignment horizontal="center" vertical="center"/>
    </xf>
    <xf numFmtId="0" fontId="7" fillId="2" borderId="63" xfId="0" applyFont="1" applyFill="1" applyBorder="1"/>
    <xf numFmtId="0" fontId="7" fillId="2" borderId="64" xfId="0" applyFont="1" applyFill="1" applyBorder="1" applyAlignment="1">
      <alignment horizontal="center" vertical="center"/>
    </xf>
    <xf numFmtId="0" fontId="7" fillId="0" borderId="0" xfId="1" applyFont="1" applyFill="1" applyBorder="1" applyAlignment="1" applyProtection="1">
      <alignment horizontal="center" vertical="center" wrapText="1"/>
    </xf>
    <xf numFmtId="0" fontId="24" fillId="2" borderId="0" xfId="0" applyFont="1" applyFill="1" applyAlignment="1">
      <alignment horizontal="center" vertical="center" wrapText="1"/>
    </xf>
    <xf numFmtId="0" fontId="7" fillId="2" borderId="30" xfId="0" applyFont="1" applyFill="1" applyBorder="1"/>
    <xf numFmtId="0" fontId="23" fillId="2" borderId="0" xfId="0" applyFont="1" applyFill="1" applyAlignment="1">
      <alignment vertical="center"/>
    </xf>
    <xf numFmtId="0" fontId="7" fillId="4" borderId="0" xfId="0" applyFont="1" applyFill="1" applyAlignment="1">
      <alignment horizontal="center" vertical="center"/>
    </xf>
    <xf numFmtId="0" fontId="19" fillId="2" borderId="0" xfId="6" applyFont="1" applyFill="1" applyBorder="1" applyAlignment="1" applyProtection="1">
      <alignment horizontal="center" vertical="center" wrapText="1"/>
    </xf>
    <xf numFmtId="0" fontId="7" fillId="5" borderId="0" xfId="0" applyFont="1" applyFill="1" applyAlignment="1">
      <alignment horizontal="center" vertical="center"/>
    </xf>
    <xf numFmtId="0" fontId="20" fillId="2" borderId="16" xfId="0" applyFont="1" applyFill="1" applyBorder="1" applyAlignment="1">
      <alignment horizontal="center" vertical="center" wrapText="1"/>
    </xf>
    <xf numFmtId="0" fontId="23" fillId="2" borderId="14" xfId="0" applyFont="1" applyFill="1" applyBorder="1" applyAlignment="1">
      <alignment vertical="center"/>
    </xf>
    <xf numFmtId="0" fontId="30" fillId="0" borderId="14" xfId="0" applyFont="1" applyBorder="1" applyAlignment="1">
      <alignment horizontal="center" vertical="center"/>
    </xf>
    <xf numFmtId="0" fontId="20" fillId="2" borderId="0" xfId="0" applyFont="1" applyFill="1" applyAlignment="1">
      <alignment horizontal="center" vertical="center" wrapText="1"/>
    </xf>
    <xf numFmtId="0" fontId="15" fillId="3" borderId="0" xfId="1" applyFont="1" applyFill="1" applyBorder="1" applyAlignment="1">
      <alignment vertical="center"/>
    </xf>
    <xf numFmtId="0" fontId="23" fillId="2" borderId="4" xfId="0" applyFont="1" applyFill="1" applyBorder="1" applyAlignment="1">
      <alignment horizontal="center" vertical="center"/>
    </xf>
    <xf numFmtId="0" fontId="23" fillId="2" borderId="0" xfId="0" applyFont="1" applyFill="1" applyAlignment="1">
      <alignment horizontal="center" vertical="center"/>
    </xf>
    <xf numFmtId="0" fontId="7" fillId="0" borderId="0" xfId="0" applyFont="1" applyAlignment="1">
      <alignment vertical="top" wrapText="1"/>
    </xf>
    <xf numFmtId="0" fontId="33" fillId="0" borderId="0" xfId="0" applyFont="1" applyAlignment="1">
      <alignment horizontal="center" vertical="center" wrapText="1"/>
    </xf>
    <xf numFmtId="0" fontId="34" fillId="0" borderId="0" xfId="0" applyFont="1" applyAlignment="1">
      <alignment horizontal="center" vertical="center" wrapText="1"/>
    </xf>
    <xf numFmtId="0" fontId="10" fillId="0" borderId="0" xfId="1" applyFont="1"/>
    <xf numFmtId="0" fontId="7" fillId="2" borderId="72" xfId="0" applyFont="1" applyFill="1" applyBorder="1" applyAlignment="1">
      <alignment horizontal="left" vertical="center"/>
    </xf>
    <xf numFmtId="0" fontId="7" fillId="2" borderId="72" xfId="0" applyFont="1" applyFill="1" applyBorder="1" applyAlignment="1">
      <alignment horizontal="left"/>
    </xf>
    <xf numFmtId="0" fontId="7" fillId="2" borderId="0" xfId="0" applyFont="1" applyFill="1" applyAlignment="1">
      <alignment horizontal="left" vertical="center"/>
    </xf>
    <xf numFmtId="0" fontId="7" fillId="2" borderId="0" xfId="0" applyFont="1" applyFill="1" applyAlignment="1">
      <alignment horizontal="left"/>
    </xf>
    <xf numFmtId="0" fontId="7" fillId="3" borderId="79" xfId="0" applyFont="1" applyFill="1" applyBorder="1" applyAlignment="1">
      <alignment horizontal="left"/>
    </xf>
    <xf numFmtId="0" fontId="7" fillId="3" borderId="0" xfId="0" applyFont="1" applyFill="1" applyAlignment="1">
      <alignment horizontal="left"/>
    </xf>
    <xf numFmtId="0" fontId="7" fillId="3" borderId="101" xfId="0" applyFont="1" applyFill="1" applyBorder="1" applyAlignment="1">
      <alignment horizontal="left"/>
    </xf>
    <xf numFmtId="0" fontId="26" fillId="9" borderId="0" xfId="0" applyFont="1" applyFill="1" applyAlignment="1">
      <alignment horizontal="left" vertical="top"/>
    </xf>
    <xf numFmtId="0" fontId="39" fillId="0" borderId="0" xfId="0" applyFont="1"/>
    <xf numFmtId="0" fontId="41" fillId="9" borderId="0" xfId="0" applyFont="1" applyFill="1" applyAlignment="1">
      <alignment horizontal="left" vertical="top" wrapText="1"/>
    </xf>
    <xf numFmtId="0" fontId="7" fillId="2" borderId="0" xfId="0" applyFont="1" applyFill="1" applyAlignment="1">
      <alignment horizontal="left" vertical="top"/>
    </xf>
    <xf numFmtId="0" fontId="26" fillId="0" borderId="47" xfId="0" applyFont="1" applyBorder="1" applyAlignment="1">
      <alignment horizontal="left" vertical="top"/>
    </xf>
    <xf numFmtId="0" fontId="26" fillId="0" borderId="0" xfId="0" applyFont="1" applyAlignment="1">
      <alignment horizontal="left" vertical="top"/>
    </xf>
    <xf numFmtId="0" fontId="41" fillId="0" borderId="0" xfId="0" applyFont="1" applyAlignment="1">
      <alignment horizontal="left" vertical="top" wrapText="1"/>
    </xf>
    <xf numFmtId="0" fontId="42" fillId="0" borderId="0" xfId="4" applyFont="1" applyAlignment="1" applyProtection="1">
      <alignment horizontal="center" vertical="center" wrapText="1"/>
      <protection locked="0"/>
    </xf>
    <xf numFmtId="0" fontId="43" fillId="0" borderId="47" xfId="0" applyFont="1" applyBorder="1" applyAlignment="1">
      <alignment horizontal="left" vertical="top"/>
    </xf>
    <xf numFmtId="0" fontId="43" fillId="0" borderId="0" xfId="0" applyFont="1" applyAlignment="1">
      <alignment horizontal="left" vertical="top"/>
    </xf>
    <xf numFmtId="0" fontId="41" fillId="0" borderId="0" xfId="0" applyFont="1" applyAlignment="1">
      <alignment horizontal="center" vertical="top" wrapText="1"/>
    </xf>
    <xf numFmtId="0" fontId="39" fillId="0" borderId="0" xfId="0" applyFont="1" applyAlignment="1">
      <alignment horizontal="left" vertical="top"/>
    </xf>
    <xf numFmtId="0" fontId="9" fillId="0" borderId="0" xfId="0" applyFont="1" applyAlignment="1">
      <alignment wrapText="1"/>
    </xf>
    <xf numFmtId="0" fontId="9" fillId="0" borderId="0" xfId="0" applyFont="1"/>
    <xf numFmtId="0" fontId="20" fillId="0" borderId="0" xfId="0" applyFont="1" applyAlignment="1">
      <alignment horizontal="center" vertical="top" wrapText="1"/>
    </xf>
    <xf numFmtId="0" fontId="20" fillId="0" borderId="0" xfId="0" applyFont="1" applyAlignment="1">
      <alignment horizontal="left" vertical="top" wrapText="1"/>
    </xf>
    <xf numFmtId="0" fontId="7" fillId="0" borderId="0" xfId="0" applyFont="1" applyAlignment="1">
      <alignment horizontal="left"/>
    </xf>
    <xf numFmtId="0" fontId="9" fillId="2" borderId="0" xfId="0" applyFont="1" applyFill="1" applyAlignment="1">
      <alignment horizontal="left" vertical="center" wrapText="1"/>
    </xf>
    <xf numFmtId="0" fontId="26" fillId="0" borderId="0" xfId="0" applyFont="1"/>
    <xf numFmtId="0" fontId="20" fillId="0" borderId="0" xfId="0" applyFont="1" applyAlignment="1">
      <alignment horizontal="left" vertical="center" wrapText="1"/>
    </xf>
    <xf numFmtId="0" fontId="20" fillId="0" borderId="0" xfId="0" applyFont="1" applyAlignment="1">
      <alignment horizontal="left" wrapText="1"/>
    </xf>
    <xf numFmtId="0" fontId="26" fillId="0" borderId="47" xfId="0" applyFont="1" applyBorder="1"/>
    <xf numFmtId="0" fontId="9" fillId="2" borderId="0" xfId="0" applyFont="1" applyFill="1" applyAlignment="1">
      <alignment vertical="center" wrapText="1"/>
    </xf>
    <xf numFmtId="0" fontId="9" fillId="2" borderId="0" xfId="0" applyFont="1" applyFill="1" applyAlignment="1">
      <alignment horizontal="left"/>
    </xf>
    <xf numFmtId="0" fontId="9" fillId="2" borderId="102" xfId="0" applyFont="1" applyFill="1" applyBorder="1" applyAlignment="1">
      <alignment horizontal="left"/>
    </xf>
    <xf numFmtId="0" fontId="9" fillId="2" borderId="102" xfId="0" applyFont="1" applyFill="1" applyBorder="1"/>
    <xf numFmtId="0" fontId="9" fillId="0" borderId="102" xfId="0" applyFont="1" applyBorder="1"/>
    <xf numFmtId="0" fontId="10" fillId="2" borderId="0" xfId="1" applyFont="1" applyFill="1" applyBorder="1" applyAlignment="1">
      <alignment horizontal="left" vertical="center"/>
    </xf>
    <xf numFmtId="0" fontId="9" fillId="0" borderId="0" xfId="0" applyFont="1" applyAlignment="1">
      <alignment vertical="center" wrapText="1"/>
    </xf>
    <xf numFmtId="0" fontId="9" fillId="0" borderId="0" xfId="0" applyFont="1" applyAlignment="1">
      <alignment horizontal="center" vertical="center"/>
    </xf>
    <xf numFmtId="0" fontId="9" fillId="0" borderId="0" xfId="0" applyFont="1" applyAlignment="1">
      <alignment horizontal="center" vertical="center" wrapText="1"/>
    </xf>
    <xf numFmtId="0" fontId="9" fillId="0" borderId="0" xfId="0" applyFont="1" applyAlignment="1">
      <alignment horizontal="center"/>
    </xf>
    <xf numFmtId="0" fontId="43" fillId="0" borderId="0" xfId="0" applyFont="1"/>
    <xf numFmtId="0" fontId="9" fillId="2" borderId="0" xfId="0" applyFont="1" applyFill="1"/>
    <xf numFmtId="0" fontId="44" fillId="0" borderId="0" xfId="1" applyFont="1"/>
    <xf numFmtId="0" fontId="45" fillId="0" borderId="0" xfId="1" applyFont="1"/>
    <xf numFmtId="0" fontId="7" fillId="0" borderId="102" xfId="0" applyFont="1" applyBorder="1"/>
    <xf numFmtId="0" fontId="26" fillId="9" borderId="0" xfId="0" applyFont="1" applyFill="1"/>
    <xf numFmtId="0" fontId="7" fillId="9" borderId="0" xfId="0" applyFont="1" applyFill="1"/>
    <xf numFmtId="0" fontId="7" fillId="0" borderId="102" xfId="0" applyFont="1" applyBorder="1" applyAlignment="1">
      <alignment horizontal="left"/>
    </xf>
    <xf numFmtId="0" fontId="9" fillId="0" borderId="0" xfId="0" applyFont="1" applyAlignment="1">
      <alignment vertical="center"/>
    </xf>
    <xf numFmtId="0" fontId="46" fillId="0" borderId="0" xfId="0" applyFont="1"/>
    <xf numFmtId="0" fontId="47" fillId="0" borderId="0" xfId="0" applyFont="1"/>
    <xf numFmtId="0" fontId="31" fillId="0" borderId="0" xfId="0" applyFont="1"/>
    <xf numFmtId="0" fontId="31" fillId="0" borderId="0" xfId="0" applyFont="1" applyAlignment="1">
      <alignment vertical="center" wrapText="1"/>
    </xf>
    <xf numFmtId="0" fontId="41" fillId="0" borderId="0" xfId="0" applyFont="1" applyAlignment="1">
      <alignment horizontal="left" wrapText="1"/>
    </xf>
    <xf numFmtId="0" fontId="48" fillId="0" borderId="0" xfId="1" applyFont="1"/>
    <xf numFmtId="0" fontId="31" fillId="0" borderId="0" xfId="0" applyFont="1" applyAlignment="1">
      <alignment vertical="center"/>
    </xf>
    <xf numFmtId="0" fontId="49" fillId="0" borderId="0" xfId="0" applyFont="1"/>
    <xf numFmtId="0" fontId="47" fillId="0" borderId="0" xfId="0" applyFont="1" applyAlignment="1">
      <alignment wrapText="1"/>
    </xf>
    <xf numFmtId="0" fontId="39" fillId="0" borderId="0" xfId="0" applyFont="1" applyAlignment="1">
      <alignment horizontal="left"/>
    </xf>
    <xf numFmtId="0" fontId="47" fillId="0" borderId="0" xfId="0" applyFont="1" applyAlignment="1">
      <alignment vertical="center" wrapText="1"/>
    </xf>
    <xf numFmtId="0" fontId="20" fillId="0" borderId="0" xfId="0" applyFont="1" applyAlignment="1">
      <alignment vertical="top" wrapText="1"/>
    </xf>
    <xf numFmtId="0" fontId="40" fillId="11" borderId="0" xfId="1" applyFont="1" applyFill="1" applyAlignment="1" applyProtection="1">
      <alignment horizontal="center" vertical="center" wrapText="1"/>
      <protection locked="0"/>
    </xf>
    <xf numFmtId="0" fontId="40" fillId="11" borderId="0" xfId="1" applyFont="1" applyFill="1" applyBorder="1" applyAlignment="1" applyProtection="1">
      <alignment horizontal="center" vertical="center" wrapText="1"/>
      <protection locked="0"/>
    </xf>
    <xf numFmtId="0" fontId="43" fillId="9" borderId="0" xfId="0" applyFont="1" applyFill="1"/>
    <xf numFmtId="0" fontId="7" fillId="0" borderId="107" xfId="0" applyFont="1" applyBorder="1" applyAlignment="1">
      <alignment wrapText="1"/>
    </xf>
    <xf numFmtId="0" fontId="7" fillId="0" borderId="107" xfId="0" applyFont="1" applyBorder="1" applyAlignment="1">
      <alignment horizontal="left"/>
    </xf>
    <xf numFmtId="0" fontId="9" fillId="2" borderId="107" xfId="0" applyFont="1" applyFill="1" applyBorder="1"/>
    <xf numFmtId="0" fontId="9" fillId="0" borderId="107" xfId="0" applyFont="1" applyBorder="1"/>
    <xf numFmtId="0" fontId="7" fillId="0" borderId="0" xfId="0" applyFont="1" applyAlignment="1">
      <alignment wrapText="1"/>
    </xf>
    <xf numFmtId="0" fontId="7" fillId="0" borderId="103" xfId="0" applyFont="1" applyBorder="1" applyAlignment="1">
      <alignment horizontal="left"/>
    </xf>
    <xf numFmtId="0" fontId="9" fillId="2" borderId="103" xfId="0" applyFont="1" applyFill="1" applyBorder="1"/>
    <xf numFmtId="0" fontId="9" fillId="0" borderId="103" xfId="0" applyFont="1" applyBorder="1"/>
    <xf numFmtId="0" fontId="7" fillId="0" borderId="103" xfId="0" applyFont="1" applyBorder="1"/>
    <xf numFmtId="0" fontId="50" fillId="2" borderId="0" xfId="2" applyFont="1" applyFill="1" applyBorder="1" applyAlignment="1">
      <alignment horizontal="left" vertical="center"/>
    </xf>
    <xf numFmtId="0" fontId="51" fillId="0" borderId="102" xfId="0" applyFont="1" applyBorder="1" applyAlignment="1">
      <alignment horizontal="left" vertical="center"/>
    </xf>
    <xf numFmtId="0" fontId="20" fillId="0" borderId="102" xfId="0" applyFont="1" applyBorder="1" applyAlignment="1">
      <alignment horizontal="left" vertical="center" wrapText="1"/>
    </xf>
    <xf numFmtId="0" fontId="10" fillId="0" borderId="102" xfId="1" applyFont="1" applyBorder="1" applyAlignment="1" applyProtection="1">
      <alignment horizontal="center" vertical="center" wrapText="1"/>
      <protection locked="0"/>
    </xf>
    <xf numFmtId="0" fontId="50" fillId="0" borderId="0" xfId="2" applyFont="1" applyFill="1" applyBorder="1" applyAlignment="1">
      <alignment horizontal="left" vertical="center"/>
    </xf>
    <xf numFmtId="0" fontId="10" fillId="0" borderId="0" xfId="1" applyFont="1" applyFill="1" applyAlignment="1" applyProtection="1">
      <alignment horizontal="center" vertical="center" wrapText="1"/>
      <protection locked="0"/>
    </xf>
    <xf numFmtId="0" fontId="10" fillId="0" borderId="0" xfId="1" applyFont="1" applyFill="1" applyBorder="1" applyAlignment="1" applyProtection="1">
      <alignment horizontal="center" vertical="center" wrapText="1"/>
      <protection locked="0"/>
    </xf>
    <xf numFmtId="0" fontId="7" fillId="0" borderId="139" xfId="0" applyFont="1" applyBorder="1" applyAlignment="1">
      <alignment horizontal="left"/>
    </xf>
    <xf numFmtId="0" fontId="9" fillId="2" borderId="139" xfId="0" applyFont="1" applyFill="1" applyBorder="1"/>
    <xf numFmtId="0" fontId="9" fillId="0" borderId="139" xfId="0" applyFont="1" applyBorder="1"/>
    <xf numFmtId="0" fontId="42" fillId="0" borderId="0" xfId="4" applyFont="1" applyAlignment="1" applyProtection="1">
      <alignment vertical="center"/>
      <protection locked="0"/>
    </xf>
    <xf numFmtId="0" fontId="42" fillId="0" borderId="48" xfId="4" applyFont="1" applyBorder="1" applyAlignment="1" applyProtection="1">
      <alignment vertical="center"/>
      <protection locked="0"/>
    </xf>
    <xf numFmtId="0" fontId="10" fillId="0" borderId="102" xfId="1" applyFont="1" applyFill="1" applyBorder="1" applyAlignment="1" applyProtection="1">
      <alignment horizontal="center" vertical="center"/>
      <protection locked="0"/>
    </xf>
    <xf numFmtId="0" fontId="7" fillId="14" borderId="78" xfId="0" applyFont="1" applyFill="1" applyBorder="1"/>
    <xf numFmtId="0" fontId="7" fillId="14" borderId="79" xfId="0" applyFont="1" applyFill="1" applyBorder="1"/>
    <xf numFmtId="0" fontId="7" fillId="13" borderId="0" xfId="0" applyFont="1" applyFill="1"/>
    <xf numFmtId="0" fontId="7" fillId="14" borderId="87" xfId="0" applyFont="1" applyFill="1" applyBorder="1"/>
    <xf numFmtId="0" fontId="7" fillId="14" borderId="0" xfId="0" applyFont="1" applyFill="1"/>
    <xf numFmtId="0" fontId="15" fillId="14" borderId="0" xfId="1" applyFont="1" applyFill="1" applyBorder="1" applyAlignment="1">
      <alignment vertical="center"/>
    </xf>
    <xf numFmtId="0" fontId="7" fillId="14" borderId="100" xfId="0" applyFont="1" applyFill="1" applyBorder="1"/>
    <xf numFmtId="0" fontId="7" fillId="14" borderId="101" xfId="0" applyFont="1" applyFill="1" applyBorder="1"/>
    <xf numFmtId="0" fontId="8" fillId="8" borderId="0" xfId="0" applyFont="1" applyFill="1" applyAlignment="1">
      <alignment horizontal="left" vertical="top"/>
    </xf>
    <xf numFmtId="0" fontId="52" fillId="8" borderId="0" xfId="0" applyFont="1" applyFill="1" applyAlignment="1">
      <alignment horizontal="left" vertical="top"/>
    </xf>
    <xf numFmtId="0" fontId="7" fillId="0" borderId="0" xfId="0" applyFont="1" applyAlignment="1">
      <alignment horizontal="left" vertical="top" wrapText="1"/>
    </xf>
    <xf numFmtId="0" fontId="7" fillId="0" borderId="128" xfId="0" applyFont="1" applyBorder="1" applyAlignment="1">
      <alignment horizontal="left" vertical="center" wrapText="1"/>
    </xf>
    <xf numFmtId="0" fontId="8" fillId="8" borderId="0" xfId="0" applyFont="1" applyFill="1" applyAlignment="1">
      <alignment vertical="center"/>
    </xf>
    <xf numFmtId="0" fontId="52" fillId="8" borderId="0" xfId="0" applyFont="1" applyFill="1"/>
    <xf numFmtId="0" fontId="24" fillId="0" borderId="0" xfId="0" applyFont="1" applyAlignment="1">
      <alignment horizontal="left" vertical="top" wrapText="1"/>
    </xf>
    <xf numFmtId="0" fontId="8" fillId="8" borderId="0" xfId="0" applyFont="1" applyFill="1" applyAlignment="1">
      <alignment horizontal="left" vertical="top" wrapText="1"/>
    </xf>
    <xf numFmtId="0" fontId="7" fillId="0" borderId="0" xfId="0" applyFont="1" applyAlignment="1">
      <alignment horizontal="left" vertical="top"/>
    </xf>
    <xf numFmtId="0" fontId="7" fillId="0" borderId="0" xfId="0" applyFont="1" applyAlignment="1">
      <alignment vertical="center" wrapText="1"/>
    </xf>
    <xf numFmtId="0" fontId="7" fillId="0" borderId="0" xfId="0" applyFont="1" applyAlignment="1">
      <alignment horizontal="left" vertical="center" indent="2"/>
    </xf>
    <xf numFmtId="0" fontId="7" fillId="0" borderId="0" xfId="0" applyFont="1" applyAlignment="1">
      <alignment horizontal="left" vertical="center" wrapText="1"/>
    </xf>
    <xf numFmtId="0" fontId="27" fillId="0" borderId="0" xfId="0" applyFont="1" applyAlignment="1">
      <alignment vertical="center"/>
    </xf>
    <xf numFmtId="0" fontId="7" fillId="2" borderId="3" xfId="0" applyFont="1" applyFill="1" applyBorder="1"/>
    <xf numFmtId="0" fontId="7" fillId="2" borderId="99" xfId="0" applyFont="1" applyFill="1" applyBorder="1"/>
    <xf numFmtId="0" fontId="12" fillId="0" borderId="110" xfId="0" applyFont="1" applyBorder="1"/>
    <xf numFmtId="0" fontId="7" fillId="2" borderId="7" xfId="0" applyFont="1" applyFill="1" applyBorder="1" applyAlignment="1">
      <alignment horizontal="center" vertical="center"/>
    </xf>
    <xf numFmtId="0" fontId="7" fillId="2" borderId="8" xfId="0" applyFont="1" applyFill="1" applyBorder="1"/>
    <xf numFmtId="0" fontId="7" fillId="2" borderId="74" xfId="0" applyFont="1" applyFill="1" applyBorder="1"/>
    <xf numFmtId="0" fontId="7" fillId="0" borderId="73" xfId="0" applyFont="1" applyBorder="1"/>
    <xf numFmtId="0" fontId="7" fillId="0" borderId="0" xfId="0" applyFont="1" applyAlignment="1">
      <alignment horizontal="center" vertical="center"/>
    </xf>
    <xf numFmtId="0" fontId="7" fillId="0" borderId="74" xfId="0" applyFont="1" applyBorder="1"/>
    <xf numFmtId="0" fontId="7" fillId="0" borderId="74" xfId="0" applyFont="1" applyBorder="1" applyAlignment="1">
      <alignment wrapText="1"/>
    </xf>
    <xf numFmtId="0" fontId="27" fillId="0" borderId="0" xfId="0" applyFont="1" applyAlignment="1">
      <alignment horizontal="center" vertical="center"/>
    </xf>
    <xf numFmtId="0" fontId="27" fillId="0" borderId="0" xfId="0" applyFont="1"/>
    <xf numFmtId="0" fontId="9" fillId="0" borderId="0" xfId="0" applyFont="1" applyAlignment="1">
      <alignment vertical="top" wrapText="1"/>
    </xf>
    <xf numFmtId="0" fontId="58" fillId="0" borderId="0" xfId="0" applyFont="1" applyAlignment="1">
      <alignment vertical="center" wrapText="1"/>
    </xf>
    <xf numFmtId="0" fontId="59" fillId="0" borderId="0" xfId="1" applyFont="1" applyBorder="1" applyAlignment="1">
      <alignment horizontal="center" vertical="center"/>
    </xf>
    <xf numFmtId="0" fontId="61" fillId="0" borderId="0" xfId="0" applyFont="1" applyAlignment="1">
      <alignment horizontal="left" vertical="center"/>
    </xf>
    <xf numFmtId="0" fontId="14" fillId="0" borderId="0" xfId="1" quotePrefix="1" applyFont="1" applyBorder="1"/>
    <xf numFmtId="0" fontId="10" fillId="0" borderId="0" xfId="1" applyFont="1" applyBorder="1" applyAlignment="1">
      <alignment horizontal="right"/>
    </xf>
    <xf numFmtId="0" fontId="7" fillId="0" borderId="141" xfId="0" applyFont="1" applyBorder="1" applyAlignment="1">
      <alignment horizontal="center" vertical="center"/>
    </xf>
    <xf numFmtId="0" fontId="7" fillId="0" borderId="0" xfId="0" applyFont="1" applyAlignment="1">
      <alignment horizontal="center"/>
    </xf>
    <xf numFmtId="0" fontId="7" fillId="0" borderId="142" xfId="0" applyFont="1" applyBorder="1" applyAlignment="1">
      <alignment horizontal="center" vertical="center"/>
    </xf>
    <xf numFmtId="0" fontId="17" fillId="0" borderId="0" xfId="0" applyFont="1" applyAlignment="1">
      <alignment horizontal="center"/>
    </xf>
    <xf numFmtId="0" fontId="7" fillId="0" borderId="142" xfId="0" applyFont="1" applyBorder="1"/>
    <xf numFmtId="0" fontId="10" fillId="0" borderId="141" xfId="1" applyFont="1" applyBorder="1" applyAlignment="1">
      <alignment horizontal="center" vertical="center"/>
    </xf>
    <xf numFmtId="0" fontId="63" fillId="0" borderId="0" xfId="0" applyFont="1" applyAlignment="1">
      <alignment horizontal="center"/>
    </xf>
    <xf numFmtId="0" fontId="10" fillId="0" borderId="0" xfId="1" applyFont="1" applyBorder="1" applyAlignment="1">
      <alignment horizontal="center" vertical="center"/>
    </xf>
    <xf numFmtId="0" fontId="14" fillId="0" borderId="141" xfId="0" applyFont="1" applyBorder="1" applyAlignment="1">
      <alignment horizontal="center" vertical="top"/>
    </xf>
    <xf numFmtId="0" fontId="14" fillId="0" borderId="0" xfId="0" applyFont="1" applyAlignment="1">
      <alignment horizontal="center" vertical="top"/>
    </xf>
    <xf numFmtId="0" fontId="14" fillId="0" borderId="142" xfId="0" applyFont="1" applyBorder="1" applyAlignment="1">
      <alignment horizontal="center" vertical="top"/>
    </xf>
    <xf numFmtId="0" fontId="7" fillId="0" borderId="143" xfId="0" applyFont="1" applyBorder="1" applyAlignment="1">
      <alignment horizontal="center" vertical="center"/>
    </xf>
    <xf numFmtId="0" fontId="7" fillId="0" borderId="144" xfId="0" applyFont="1" applyBorder="1"/>
    <xf numFmtId="0" fontId="7" fillId="0" borderId="144" xfId="0" applyFont="1" applyBorder="1" applyAlignment="1">
      <alignment horizontal="center" vertical="center"/>
    </xf>
    <xf numFmtId="0" fontId="7" fillId="0" borderId="145" xfId="0" applyFont="1" applyBorder="1" applyAlignment="1">
      <alignment horizontal="center" vertical="center"/>
    </xf>
    <xf numFmtId="0" fontId="7" fillId="0" borderId="145" xfId="0" applyFont="1" applyBorder="1"/>
    <xf numFmtId="0" fontId="23" fillId="2" borderId="138" xfId="0" applyFont="1" applyFill="1" applyBorder="1" applyAlignment="1">
      <alignment horizontal="center" vertical="center"/>
    </xf>
    <xf numFmtId="0" fontId="7" fillId="2" borderId="130" xfId="0" applyFont="1" applyFill="1" applyBorder="1"/>
    <xf numFmtId="0" fontId="7" fillId="2" borderId="131" xfId="0" applyFont="1" applyFill="1" applyBorder="1"/>
    <xf numFmtId="0" fontId="7" fillId="2" borderId="131" xfId="0" applyFont="1" applyFill="1" applyBorder="1" applyProtection="1">
      <protection hidden="1"/>
    </xf>
    <xf numFmtId="0" fontId="7" fillId="2" borderId="132" xfId="0" applyFont="1" applyFill="1" applyBorder="1" applyProtection="1">
      <protection hidden="1"/>
    </xf>
    <xf numFmtId="0" fontId="7" fillId="0" borderId="129" xfId="0" applyFont="1" applyBorder="1"/>
    <xf numFmtId="0" fontId="64" fillId="2" borderId="133" xfId="0" applyFont="1" applyFill="1" applyBorder="1" applyAlignment="1">
      <alignment horizontal="center" vertical="center"/>
    </xf>
    <xf numFmtId="0" fontId="8" fillId="8" borderId="0" xfId="0" applyFont="1" applyFill="1" applyAlignment="1">
      <alignment horizontal="center" vertical="center" wrapText="1"/>
    </xf>
    <xf numFmtId="0" fontId="7" fillId="2" borderId="134" xfId="0" applyFont="1" applyFill="1" applyBorder="1" applyProtection="1">
      <protection hidden="1"/>
    </xf>
    <xf numFmtId="0" fontId="52" fillId="0" borderId="0" xfId="0" applyFont="1" applyAlignment="1">
      <alignment vertical="top" wrapText="1"/>
    </xf>
    <xf numFmtId="0" fontId="27" fillId="0" borderId="0" xfId="0" applyFont="1" applyAlignment="1">
      <alignment horizontal="center" vertical="center" wrapText="1"/>
    </xf>
    <xf numFmtId="0" fontId="65" fillId="2" borderId="135" xfId="0" applyFont="1" applyFill="1" applyBorder="1" applyAlignment="1">
      <alignment horizontal="center" vertical="center"/>
    </xf>
    <xf numFmtId="0" fontId="27" fillId="0" borderId="136" xfId="0" applyFont="1" applyBorder="1" applyAlignment="1">
      <alignment horizontal="center" vertical="top" wrapText="1"/>
    </xf>
    <xf numFmtId="0" fontId="7" fillId="0" borderId="136" xfId="0" applyFont="1" applyBorder="1" applyAlignment="1">
      <alignment horizontal="left" vertical="top" wrapText="1"/>
    </xf>
    <xf numFmtId="0" fontId="7" fillId="0" borderId="137" xfId="0" applyFont="1" applyBorder="1" applyAlignment="1">
      <alignment horizontal="left" vertical="top" wrapText="1"/>
    </xf>
    <xf numFmtId="0" fontId="7" fillId="2" borderId="129" xfId="0" applyFont="1" applyFill="1" applyBorder="1"/>
    <xf numFmtId="0" fontId="7" fillId="2" borderId="4" xfId="0" applyFont="1" applyFill="1" applyBorder="1" applyAlignment="1">
      <alignment vertical="center"/>
    </xf>
    <xf numFmtId="0" fontId="7" fillId="2" borderId="5" xfId="0" applyFont="1" applyFill="1" applyBorder="1" applyAlignment="1">
      <alignment vertical="center"/>
    </xf>
    <xf numFmtId="0" fontId="7" fillId="2" borderId="0" xfId="0" applyFont="1" applyFill="1" applyAlignment="1" applyProtection="1">
      <alignment vertical="center"/>
      <protection hidden="1"/>
    </xf>
    <xf numFmtId="0" fontId="23" fillId="2" borderId="84" xfId="0" applyFont="1" applyFill="1" applyBorder="1" applyAlignment="1">
      <alignment horizontal="center" vertical="center"/>
    </xf>
    <xf numFmtId="0" fontId="23" fillId="0" borderId="89" xfId="0" applyFont="1" applyBorder="1" applyAlignment="1">
      <alignment horizontal="center" vertical="center"/>
    </xf>
    <xf numFmtId="0" fontId="69" fillId="2" borderId="5" xfId="0" applyFont="1" applyFill="1" applyBorder="1" applyAlignment="1">
      <alignment horizontal="left" vertical="center"/>
    </xf>
    <xf numFmtId="0" fontId="7" fillId="2" borderId="87" xfId="0" applyFont="1" applyFill="1" applyBorder="1" applyProtection="1">
      <protection hidden="1"/>
    </xf>
    <xf numFmtId="0" fontId="68" fillId="2" borderId="91" xfId="0" applyFont="1" applyFill="1" applyBorder="1" applyAlignment="1">
      <alignment horizontal="left" vertical="center"/>
    </xf>
    <xf numFmtId="0" fontId="68" fillId="2" borderId="9" xfId="0" applyFont="1" applyFill="1" applyBorder="1" applyAlignment="1">
      <alignment horizontal="left" vertical="center"/>
    </xf>
    <xf numFmtId="0" fontId="23" fillId="2" borderId="84" xfId="0" applyFont="1" applyFill="1" applyBorder="1" applyAlignment="1">
      <alignment horizontal="center" vertical="top"/>
    </xf>
    <xf numFmtId="0" fontId="70" fillId="0" borderId="0" xfId="7" applyFont="1" applyFill="1" applyAlignment="1" applyProtection="1">
      <alignment vertical="center" wrapText="1"/>
      <protection hidden="1"/>
    </xf>
    <xf numFmtId="0" fontId="68" fillId="0" borderId="91" xfId="0" applyFont="1" applyBorder="1" applyAlignment="1">
      <alignment horizontal="left" vertical="center"/>
    </xf>
    <xf numFmtId="0" fontId="68" fillId="0" borderId="9" xfId="0" applyFont="1" applyBorder="1" applyAlignment="1">
      <alignment horizontal="left" vertical="center"/>
    </xf>
    <xf numFmtId="0" fontId="68" fillId="0" borderId="10" xfId="0" applyFont="1" applyBorder="1" applyAlignment="1">
      <alignment horizontal="left" vertical="center"/>
    </xf>
    <xf numFmtId="0" fontId="23" fillId="2" borderId="96" xfId="0" applyFont="1" applyFill="1" applyBorder="1" applyAlignment="1">
      <alignment horizontal="center" vertical="center"/>
    </xf>
    <xf numFmtId="0" fontId="7" fillId="2" borderId="87" xfId="0" applyFont="1" applyFill="1" applyBorder="1"/>
    <xf numFmtId="0" fontId="7" fillId="2" borderId="88" xfId="0" applyFont="1" applyFill="1" applyBorder="1"/>
    <xf numFmtId="0" fontId="68" fillId="2" borderId="83" xfId="0" applyFont="1" applyFill="1" applyBorder="1" applyAlignment="1">
      <alignment horizontal="left" vertical="center"/>
    </xf>
    <xf numFmtId="0" fontId="68" fillId="2" borderId="2" xfId="0" applyFont="1" applyFill="1" applyBorder="1" applyAlignment="1">
      <alignment horizontal="left" vertical="center"/>
    </xf>
    <xf numFmtId="0" fontId="71" fillId="2" borderId="84" xfId="0" applyFont="1" applyFill="1" applyBorder="1" applyAlignment="1">
      <alignment horizontal="left" vertical="top"/>
    </xf>
    <xf numFmtId="0" fontId="23" fillId="2" borderId="86" xfId="0" applyFont="1" applyFill="1" applyBorder="1" applyAlignment="1">
      <alignment horizontal="center" vertical="center"/>
    </xf>
    <xf numFmtId="0" fontId="72" fillId="2" borderId="87" xfId="0" applyFont="1" applyFill="1" applyBorder="1" applyAlignment="1">
      <alignment horizontal="left" vertical="center"/>
    </xf>
    <xf numFmtId="0" fontId="23" fillId="2" borderId="94" xfId="0" applyFont="1" applyFill="1" applyBorder="1" applyAlignment="1">
      <alignment horizontal="center" vertical="center"/>
    </xf>
    <xf numFmtId="0" fontId="75" fillId="2" borderId="84" xfId="0" applyFont="1" applyFill="1" applyBorder="1" applyAlignment="1">
      <alignment horizontal="left" vertical="top"/>
    </xf>
    <xf numFmtId="0" fontId="23" fillId="0" borderId="90" xfId="0" applyFont="1" applyBorder="1" applyAlignment="1">
      <alignment horizontal="center" vertical="center"/>
    </xf>
    <xf numFmtId="0" fontId="23" fillId="2" borderId="86" xfId="0" applyFont="1" applyFill="1" applyBorder="1" applyAlignment="1">
      <alignment horizontal="center" vertical="top"/>
    </xf>
    <xf numFmtId="0" fontId="23" fillId="2" borderId="98" xfId="0" applyFont="1" applyFill="1" applyBorder="1" applyAlignment="1">
      <alignment horizontal="center" vertical="center"/>
    </xf>
    <xf numFmtId="0" fontId="7" fillId="2" borderId="104" xfId="0" applyFont="1" applyFill="1" applyBorder="1"/>
    <xf numFmtId="0" fontId="14" fillId="2" borderId="28" xfId="0" applyFont="1" applyFill="1" applyBorder="1" applyAlignment="1">
      <alignment horizontal="center" vertical="center" wrapText="1"/>
    </xf>
    <xf numFmtId="0" fontId="7" fillId="2" borderId="13" xfId="0" applyFont="1" applyFill="1" applyBorder="1"/>
    <xf numFmtId="0" fontId="7" fillId="2" borderId="0" xfId="0" applyFont="1" applyFill="1" applyAlignment="1">
      <alignment horizontal="center"/>
    </xf>
    <xf numFmtId="0" fontId="27" fillId="2" borderId="0" xfId="0" applyFont="1" applyFill="1"/>
    <xf numFmtId="0" fontId="7" fillId="2" borderId="20" xfId="0" applyFont="1" applyFill="1" applyBorder="1"/>
    <xf numFmtId="0" fontId="7" fillId="2" borderId="0" xfId="0" applyFont="1" applyFill="1" applyAlignment="1">
      <alignment vertical="center" wrapText="1"/>
    </xf>
    <xf numFmtId="0" fontId="14" fillId="2" borderId="21" xfId="0" applyFont="1" applyFill="1" applyBorder="1" applyAlignment="1">
      <alignment horizontal="center" vertical="center" wrapText="1"/>
    </xf>
    <xf numFmtId="0" fontId="7" fillId="2" borderId="36" xfId="0" applyFont="1" applyFill="1" applyBorder="1"/>
    <xf numFmtId="0" fontId="24" fillId="2" borderId="0" xfId="0" applyFont="1" applyFill="1" applyAlignment="1">
      <alignment vertical="top" wrapText="1"/>
    </xf>
    <xf numFmtId="0" fontId="24" fillId="2" borderId="0" xfId="0" applyFont="1" applyFill="1" applyAlignment="1">
      <alignment horizontal="center" vertical="top" wrapText="1"/>
    </xf>
    <xf numFmtId="0" fontId="24" fillId="2" borderId="0" xfId="0" applyFont="1" applyFill="1"/>
    <xf numFmtId="0" fontId="24" fillId="2" borderId="14" xfId="0" applyFont="1" applyFill="1" applyBorder="1"/>
    <xf numFmtId="0" fontId="24" fillId="2" borderId="0" xfId="0" applyFont="1" applyFill="1" applyAlignment="1">
      <alignment vertical="center" wrapText="1"/>
    </xf>
    <xf numFmtId="0" fontId="7" fillId="2" borderId="32" xfId="0" applyFont="1" applyFill="1" applyBorder="1"/>
    <xf numFmtId="0" fontId="55" fillId="2" borderId="71" xfId="0" applyFont="1" applyFill="1" applyBorder="1"/>
    <xf numFmtId="0" fontId="14" fillId="0" borderId="0" xfId="4" applyFont="1" applyAlignment="1" applyProtection="1">
      <alignment vertical="center" wrapText="1"/>
      <protection locked="0"/>
    </xf>
    <xf numFmtId="0" fontId="7" fillId="2" borderId="33" xfId="0" applyFont="1" applyFill="1" applyBorder="1"/>
    <xf numFmtId="0" fontId="24" fillId="2" borderId="34" xfId="0" applyFont="1" applyFill="1" applyBorder="1" applyAlignment="1">
      <alignment vertical="center" wrapText="1"/>
    </xf>
    <xf numFmtId="0" fontId="23" fillId="2" borderId="108" xfId="0" applyFont="1" applyFill="1" applyBorder="1" applyAlignment="1">
      <alignment horizontal="center" vertical="center"/>
    </xf>
    <xf numFmtId="0" fontId="10" fillId="0" borderId="108" xfId="1" applyFont="1" applyBorder="1" applyAlignment="1" applyProtection="1">
      <alignment horizontal="center" vertical="center"/>
    </xf>
    <xf numFmtId="0" fontId="7" fillId="2" borderId="108" xfId="0" applyFont="1" applyFill="1" applyBorder="1"/>
    <xf numFmtId="0" fontId="20" fillId="2" borderId="108" xfId="0" applyFont="1" applyFill="1" applyBorder="1" applyAlignment="1">
      <alignment horizontal="center" vertical="center" wrapText="1"/>
    </xf>
    <xf numFmtId="0" fontId="13" fillId="2" borderId="0" xfId="0" applyFont="1" applyFill="1" applyAlignment="1">
      <alignment vertical="center"/>
    </xf>
    <xf numFmtId="0" fontId="10" fillId="7" borderId="0" xfId="1" applyFont="1" applyFill="1" applyBorder="1" applyAlignment="1" applyProtection="1">
      <alignment horizontal="left" vertical="center" wrapText="1"/>
    </xf>
    <xf numFmtId="0" fontId="7" fillId="0" borderId="15" xfId="0" applyFont="1" applyBorder="1"/>
    <xf numFmtId="0" fontId="18" fillId="2" borderId="23" xfId="3" applyFont="1" applyFill="1" applyBorder="1" applyAlignment="1" applyProtection="1">
      <alignment horizontal="left" vertical="center"/>
    </xf>
    <xf numFmtId="0" fontId="18" fillId="2" borderId="0" xfId="3" applyFont="1" applyFill="1" applyBorder="1" applyAlignment="1" applyProtection="1">
      <alignment horizontal="left" vertical="center"/>
    </xf>
    <xf numFmtId="0" fontId="18" fillId="2" borderId="7" xfId="3" applyFont="1" applyFill="1" applyBorder="1" applyAlignment="1" applyProtection="1">
      <alignment horizontal="left" vertical="center"/>
    </xf>
    <xf numFmtId="0" fontId="27" fillId="0" borderId="21" xfId="5" applyFont="1" applyBorder="1" applyAlignment="1">
      <alignment horizontal="center" vertical="center" wrapText="1"/>
    </xf>
    <xf numFmtId="0" fontId="7" fillId="0" borderId="43" xfId="0" applyFont="1" applyBorder="1"/>
    <xf numFmtId="0" fontId="7" fillId="2" borderId="59" xfId="0" applyFont="1" applyFill="1" applyBorder="1"/>
    <xf numFmtId="0" fontId="7" fillId="0" borderId="0" xfId="1" applyFont="1" applyFill="1" applyBorder="1" applyAlignment="1" applyProtection="1">
      <alignment horizontal="left" vertical="center"/>
    </xf>
    <xf numFmtId="0" fontId="14" fillId="0" borderId="0" xfId="5" applyFont="1" applyAlignment="1">
      <alignment horizontal="center" vertical="top" wrapText="1"/>
    </xf>
    <xf numFmtId="0" fontId="7" fillId="0" borderId="38" xfId="1" applyFont="1" applyFill="1" applyBorder="1" applyAlignment="1" applyProtection="1">
      <alignment horizontal="left" vertical="center"/>
    </xf>
    <xf numFmtId="0" fontId="7" fillId="0" borderId="41" xfId="1" applyFont="1" applyFill="1" applyBorder="1" applyAlignment="1" applyProtection="1">
      <alignment horizontal="center" vertical="center"/>
    </xf>
    <xf numFmtId="0" fontId="7" fillId="0" borderId="33" xfId="1" applyFont="1" applyFill="1" applyBorder="1" applyAlignment="1" applyProtection="1">
      <alignment horizontal="center" vertical="center"/>
    </xf>
    <xf numFmtId="0" fontId="7" fillId="0" borderId="65" xfId="1" applyFont="1" applyFill="1" applyBorder="1" applyAlignment="1" applyProtection="1">
      <alignment horizontal="center" vertical="center"/>
    </xf>
    <xf numFmtId="0" fontId="7" fillId="2" borderId="52" xfId="0" applyFont="1" applyFill="1" applyBorder="1"/>
    <xf numFmtId="0" fontId="7" fillId="0" borderId="14" xfId="0" applyFont="1" applyBorder="1"/>
    <xf numFmtId="0" fontId="29" fillId="2" borderId="5" xfId="0" applyFont="1" applyFill="1" applyBorder="1" applyAlignment="1">
      <alignment vertical="center" wrapText="1"/>
    </xf>
    <xf numFmtId="0" fontId="14" fillId="2" borderId="0" xfId="0" applyFont="1" applyFill="1" applyAlignment="1">
      <alignment horizontal="center" vertical="top" wrapText="1"/>
    </xf>
    <xf numFmtId="0" fontId="14" fillId="0" borderId="149" xfId="0" applyFont="1" applyBorder="1" applyAlignment="1">
      <alignment horizontal="center" vertical="top" wrapText="1"/>
    </xf>
    <xf numFmtId="0" fontId="14" fillId="0" borderId="152" xfId="0" applyFont="1" applyBorder="1" applyAlignment="1">
      <alignment horizontal="center" vertical="top" wrapText="1"/>
    </xf>
    <xf numFmtId="0" fontId="9" fillId="2" borderId="0" xfId="0" applyFont="1" applyFill="1" applyAlignment="1">
      <alignment horizontal="center" vertical="center" wrapText="1"/>
    </xf>
    <xf numFmtId="0" fontId="7" fillId="2" borderId="109" xfId="0" applyFont="1" applyFill="1" applyBorder="1"/>
    <xf numFmtId="0" fontId="7" fillId="2" borderId="68" xfId="0" applyFont="1" applyFill="1" applyBorder="1"/>
    <xf numFmtId="0" fontId="7" fillId="2" borderId="70" xfId="0" applyFont="1" applyFill="1" applyBorder="1"/>
    <xf numFmtId="0" fontId="7" fillId="0" borderId="0" xfId="0" applyFont="1" applyAlignment="1">
      <alignment vertical="top"/>
    </xf>
    <xf numFmtId="0" fontId="14" fillId="2" borderId="19" xfId="0" applyFont="1" applyFill="1" applyBorder="1" applyAlignment="1">
      <alignment horizontal="center" vertical="center" wrapText="1"/>
    </xf>
    <xf numFmtId="0" fontId="26" fillId="0" borderId="0" xfId="0" applyFont="1" applyAlignment="1">
      <alignment horizontal="left"/>
    </xf>
    <xf numFmtId="0" fontId="32" fillId="2" borderId="4" xfId="0" applyFont="1" applyFill="1" applyBorder="1" applyAlignment="1">
      <alignment horizontal="center" vertical="center"/>
    </xf>
    <xf numFmtId="0" fontId="32" fillId="2" borderId="0" xfId="0" applyFont="1" applyFill="1" applyAlignment="1">
      <alignment horizontal="center" vertical="center"/>
    </xf>
    <xf numFmtId="0" fontId="7" fillId="0" borderId="153" xfId="0" applyFont="1" applyBorder="1"/>
    <xf numFmtId="0" fontId="7" fillId="0" borderId="154" xfId="0" applyFont="1" applyBorder="1"/>
    <xf numFmtId="0" fontId="7" fillId="2" borderId="155" xfId="0" applyFont="1" applyFill="1" applyBorder="1"/>
    <xf numFmtId="0" fontId="43" fillId="0" borderId="47" xfId="0" applyFont="1" applyBorder="1"/>
    <xf numFmtId="0" fontId="81" fillId="0" borderId="0" xfId="0" applyFont="1"/>
    <xf numFmtId="0" fontId="1" fillId="0" borderId="0" xfId="1" applyBorder="1" applyAlignment="1">
      <alignment horizontal="center" vertical="center"/>
    </xf>
    <xf numFmtId="0" fontId="1" fillId="0" borderId="142" xfId="1" applyBorder="1" applyAlignment="1">
      <alignment horizontal="center" vertical="center"/>
    </xf>
    <xf numFmtId="0" fontId="7" fillId="2" borderId="158" xfId="0" applyFont="1" applyFill="1" applyBorder="1"/>
    <xf numFmtId="0" fontId="40" fillId="0" borderId="0" xfId="1" applyFont="1" applyFill="1" applyAlignment="1" applyProtection="1">
      <alignment horizontal="center" vertical="center" wrapText="1"/>
      <protection locked="0"/>
    </xf>
    <xf numFmtId="0" fontId="40" fillId="0" borderId="0" xfId="1" applyFont="1" applyFill="1" applyBorder="1" applyAlignment="1" applyProtection="1">
      <alignment horizontal="center" vertical="center" wrapText="1"/>
      <protection locked="0"/>
    </xf>
    <xf numFmtId="0" fontId="1" fillId="2" borderId="0" xfId="1" applyFill="1" applyBorder="1" applyAlignment="1">
      <alignment horizontal="left" vertical="center"/>
    </xf>
    <xf numFmtId="0" fontId="1" fillId="0" borderId="141" xfId="1" applyBorder="1" applyAlignment="1">
      <alignment horizontal="center" vertical="center"/>
    </xf>
    <xf numFmtId="0" fontId="9" fillId="0" borderId="16" xfId="0" applyFont="1" applyBorder="1" applyAlignment="1">
      <alignment vertical="center" wrapText="1"/>
    </xf>
    <xf numFmtId="0" fontId="7" fillId="0" borderId="0" xfId="0" applyFont="1" applyAlignment="1">
      <alignment horizontal="left" vertical="top"/>
    </xf>
    <xf numFmtId="0" fontId="7" fillId="0" borderId="0" xfId="0" applyFont="1" applyAlignment="1">
      <alignment vertical="center" wrapText="1"/>
    </xf>
    <xf numFmtId="0" fontId="7" fillId="0" borderId="0" xfId="0" applyFont="1" applyAlignment="1">
      <alignment horizontal="left" vertical="top" wrapText="1"/>
    </xf>
    <xf numFmtId="0" fontId="7" fillId="0" borderId="0" xfId="0" applyFont="1" applyAlignment="1">
      <alignment horizontal="left" vertical="center" wrapText="1"/>
    </xf>
    <xf numFmtId="0" fontId="27" fillId="0" borderId="0" xfId="0" applyFont="1" applyAlignment="1">
      <alignment horizontal="center" vertical="center"/>
    </xf>
    <xf numFmtId="0" fontId="7" fillId="0" borderId="0" xfId="0" applyFont="1" applyAlignment="1">
      <alignment horizontal="left" wrapText="1"/>
    </xf>
    <xf numFmtId="0" fontId="7" fillId="0" borderId="0" xfId="0" applyFont="1" applyAlignment="1">
      <alignment vertical="center"/>
    </xf>
    <xf numFmtId="0" fontId="7" fillId="13" borderId="0" xfId="0" applyFont="1" applyFill="1" applyAlignment="1">
      <alignment horizontal="left" vertical="top" wrapText="1"/>
    </xf>
    <xf numFmtId="0" fontId="8" fillId="8" borderId="0" xfId="0" applyFont="1" applyFill="1" applyAlignment="1">
      <alignment horizontal="left" vertical="center"/>
    </xf>
    <xf numFmtId="0" fontId="32" fillId="2" borderId="4" xfId="0" applyFont="1" applyFill="1" applyBorder="1" applyAlignment="1">
      <alignment horizontal="center" vertical="center"/>
    </xf>
    <xf numFmtId="0" fontId="32" fillId="2" borderId="0" xfId="0" applyFont="1" applyFill="1" applyAlignment="1">
      <alignment horizontal="center" vertical="center"/>
    </xf>
    <xf numFmtId="0" fontId="10" fillId="2" borderId="0" xfId="1" applyFont="1" applyFill="1" applyBorder="1" applyAlignment="1">
      <alignment horizontal="right" vertical="center"/>
    </xf>
    <xf numFmtId="0" fontId="11" fillId="2" borderId="0" xfId="0" applyFont="1" applyFill="1" applyAlignment="1">
      <alignment horizontal="center" vertical="center"/>
    </xf>
    <xf numFmtId="0" fontId="10" fillId="2" borderId="101" xfId="1" applyFont="1" applyFill="1" applyBorder="1" applyAlignment="1">
      <alignment horizontal="right" vertical="center"/>
    </xf>
    <xf numFmtId="0" fontId="10" fillId="14" borderId="0" xfId="1" applyFont="1" applyFill="1" applyBorder="1" applyAlignment="1">
      <alignment horizontal="center" vertical="center"/>
    </xf>
    <xf numFmtId="0" fontId="7" fillId="0" borderId="0" xfId="0" applyFont="1" applyAlignment="1" applyProtection="1">
      <alignment horizontal="center" vertical="center"/>
      <protection locked="0"/>
    </xf>
    <xf numFmtId="0" fontId="7" fillId="0" borderId="0" xfId="0" applyFont="1" applyAlignment="1">
      <alignment horizontal="center" vertical="center"/>
    </xf>
    <xf numFmtId="0" fontId="7" fillId="0" borderId="142" xfId="0" applyFont="1" applyBorder="1" applyAlignment="1">
      <alignment horizontal="center" vertical="center"/>
    </xf>
    <xf numFmtId="0" fontId="62" fillId="0" borderId="146" xfId="2" applyFont="1" applyBorder="1" applyAlignment="1">
      <alignment horizontal="center"/>
    </xf>
    <xf numFmtId="0" fontId="7" fillId="0" borderId="141" xfId="0" applyFont="1" applyBorder="1" applyAlignment="1">
      <alignment horizontal="center" vertical="center"/>
    </xf>
    <xf numFmtId="0" fontId="12" fillId="0" borderId="0" xfId="0" applyFont="1" applyAlignment="1">
      <alignment horizontal="right" vertical="top"/>
    </xf>
    <xf numFmtId="0" fontId="27" fillId="0" borderId="0" xfId="0" applyFont="1" applyAlignment="1">
      <alignment horizontal="right" vertical="center"/>
    </xf>
    <xf numFmtId="0" fontId="1" fillId="0" borderId="0" xfId="1" applyBorder="1" applyAlignment="1">
      <alignment horizontal="center" vertical="top" wrapText="1"/>
    </xf>
    <xf numFmtId="0" fontId="28" fillId="0" borderId="0" xfId="1" applyFont="1" applyBorder="1" applyAlignment="1">
      <alignment horizontal="center" vertical="center" wrapText="1"/>
    </xf>
    <xf numFmtId="49" fontId="7" fillId="0" borderId="0" xfId="0" applyNumberFormat="1" applyFont="1" applyAlignment="1" applyProtection="1">
      <alignment horizontal="center" vertical="center"/>
      <protection locked="0"/>
    </xf>
    <xf numFmtId="0" fontId="52" fillId="8" borderId="114" xfId="0" applyFont="1" applyFill="1" applyBorder="1" applyAlignment="1">
      <alignment horizontal="left" vertical="top" wrapText="1"/>
    </xf>
    <xf numFmtId="0" fontId="52" fillId="8" borderId="0" xfId="0" applyFont="1" applyFill="1" applyAlignment="1">
      <alignment horizontal="left" vertical="top" wrapText="1"/>
    </xf>
    <xf numFmtId="0" fontId="52" fillId="8" borderId="115" xfId="0" applyFont="1" applyFill="1" applyBorder="1" applyAlignment="1">
      <alignment horizontal="left" vertical="top" wrapText="1"/>
    </xf>
    <xf numFmtId="0" fontId="52" fillId="8" borderId="116" xfId="0" applyFont="1" applyFill="1" applyBorder="1" applyAlignment="1">
      <alignment horizontal="left" vertical="top" wrapText="1"/>
    </xf>
    <xf numFmtId="0" fontId="52" fillId="8" borderId="117" xfId="0" applyFont="1" applyFill="1" applyBorder="1" applyAlignment="1">
      <alignment horizontal="left" vertical="top" wrapText="1"/>
    </xf>
    <xf numFmtId="0" fontId="52" fillId="8" borderId="118" xfId="0" applyFont="1" applyFill="1" applyBorder="1" applyAlignment="1">
      <alignment horizontal="left" vertical="top" wrapText="1"/>
    </xf>
    <xf numFmtId="0" fontId="27" fillId="0" borderId="0" xfId="0" applyFont="1" applyAlignment="1">
      <alignment horizontal="center" vertical="center" wrapText="1"/>
    </xf>
    <xf numFmtId="0" fontId="57" fillId="8" borderId="111" xfId="0" applyFont="1" applyFill="1" applyBorder="1" applyAlignment="1">
      <alignment horizontal="left" vertical="center"/>
    </xf>
    <xf numFmtId="0" fontId="57" fillId="8" borderId="112" xfId="0" applyFont="1" applyFill="1" applyBorder="1" applyAlignment="1">
      <alignment horizontal="left" vertical="center"/>
    </xf>
    <xf numFmtId="0" fontId="57" fillId="8" borderId="113" xfId="0" applyFont="1" applyFill="1" applyBorder="1" applyAlignment="1">
      <alignment horizontal="left" vertical="center"/>
    </xf>
    <xf numFmtId="0" fontId="73" fillId="2" borderId="91" xfId="0" applyFont="1" applyFill="1" applyBorder="1" applyAlignment="1">
      <alignment horizontal="left" vertical="center"/>
    </xf>
    <xf numFmtId="0" fontId="73" fillId="2" borderId="9" xfId="0" applyFont="1" applyFill="1" applyBorder="1" applyAlignment="1">
      <alignment horizontal="left" vertical="center"/>
    </xf>
    <xf numFmtId="0" fontId="73" fillId="0" borderId="83" xfId="0" applyFont="1" applyBorder="1" applyAlignment="1">
      <alignment horizontal="left" vertical="center"/>
    </xf>
    <xf numFmtId="0" fontId="73" fillId="0" borderId="2" xfId="0" applyFont="1" applyBorder="1" applyAlignment="1">
      <alignment horizontal="left" vertical="center"/>
    </xf>
    <xf numFmtId="0" fontId="73" fillId="2" borderId="92" xfId="0" applyFont="1" applyFill="1" applyBorder="1" applyAlignment="1">
      <alignment horizontal="left" vertical="center"/>
    </xf>
    <xf numFmtId="0" fontId="73" fillId="2" borderId="93" xfId="0" applyFont="1" applyFill="1" applyBorder="1" applyAlignment="1">
      <alignment horizontal="left" vertical="center"/>
    </xf>
    <xf numFmtId="0" fontId="68" fillId="2" borderId="91" xfId="0" applyFont="1" applyFill="1" applyBorder="1" applyAlignment="1">
      <alignment horizontal="left" vertical="center"/>
    </xf>
    <xf numFmtId="0" fontId="68" fillId="2" borderId="9" xfId="0" applyFont="1" applyFill="1" applyBorder="1" applyAlignment="1">
      <alignment horizontal="left" vertical="center"/>
    </xf>
    <xf numFmtId="0" fontId="68" fillId="0" borderId="91" xfId="0" applyFont="1" applyBorder="1" applyAlignment="1">
      <alignment horizontal="left" vertical="center"/>
    </xf>
    <xf numFmtId="0" fontId="68" fillId="0" borderId="9" xfId="0" applyFont="1" applyBorder="1" applyAlignment="1">
      <alignment horizontal="left" vertical="center"/>
    </xf>
    <xf numFmtId="0" fontId="68" fillId="0" borderId="10" xfId="0" applyFont="1" applyBorder="1" applyAlignment="1">
      <alignment horizontal="left" vertical="center"/>
    </xf>
    <xf numFmtId="0" fontId="10" fillId="2" borderId="81" xfId="1" applyFont="1" applyFill="1" applyBorder="1" applyAlignment="1">
      <alignment horizontal="center" vertical="center"/>
    </xf>
    <xf numFmtId="0" fontId="10" fillId="2" borderId="7" xfId="1" applyFont="1" applyFill="1" applyBorder="1" applyAlignment="1">
      <alignment horizontal="center" vertical="center"/>
    </xf>
    <xf numFmtId="0" fontId="10" fillId="2" borderId="82" xfId="1" applyFont="1" applyFill="1" applyBorder="1" applyAlignment="1">
      <alignment horizontal="center" vertical="center"/>
    </xf>
    <xf numFmtId="0" fontId="68" fillId="2" borderId="83" xfId="0" applyFont="1" applyFill="1" applyBorder="1" applyAlignment="1">
      <alignment horizontal="left" vertical="center"/>
    </xf>
    <xf numFmtId="0" fontId="68" fillId="2" borderId="2" xfId="0" applyFont="1" applyFill="1" applyBorder="1" applyAlignment="1">
      <alignment horizontal="left" vertical="center"/>
    </xf>
    <xf numFmtId="0" fontId="68" fillId="2" borderId="85" xfId="0" applyFont="1" applyFill="1" applyBorder="1" applyAlignment="1">
      <alignment horizontal="left" vertical="center"/>
    </xf>
    <xf numFmtId="0" fontId="68" fillId="2" borderId="35" xfId="0" applyFont="1" applyFill="1" applyBorder="1" applyAlignment="1">
      <alignment horizontal="left" vertical="center"/>
    </xf>
    <xf numFmtId="0" fontId="73" fillId="0" borderId="91" xfId="0" applyFont="1" applyBorder="1" applyAlignment="1">
      <alignment horizontal="left" vertical="center"/>
    </xf>
    <xf numFmtId="0" fontId="73" fillId="0" borderId="9" xfId="0" applyFont="1" applyBorder="1" applyAlignment="1">
      <alignment horizontal="left" vertical="center"/>
    </xf>
    <xf numFmtId="0" fontId="73" fillId="0" borderId="10" xfId="0" applyFont="1" applyBorder="1" applyAlignment="1">
      <alignment horizontal="left" vertical="center"/>
    </xf>
    <xf numFmtId="0" fontId="19" fillId="2" borderId="78" xfId="6" applyFont="1" applyFill="1" applyBorder="1" applyAlignment="1" applyProtection="1">
      <alignment horizontal="center" vertical="center"/>
      <protection hidden="1"/>
    </xf>
    <xf numFmtId="0" fontId="19" fillId="2" borderId="79" xfId="6" applyFont="1" applyFill="1" applyBorder="1" applyAlignment="1" applyProtection="1">
      <alignment horizontal="center" vertical="center"/>
      <protection hidden="1"/>
    </xf>
    <xf numFmtId="0" fontId="19" fillId="2" borderId="80" xfId="6" applyFont="1" applyFill="1" applyBorder="1" applyAlignment="1" applyProtection="1">
      <alignment horizontal="center" vertical="center"/>
      <protection hidden="1"/>
    </xf>
    <xf numFmtId="0" fontId="10" fillId="3" borderId="0" xfId="1" applyFont="1" applyFill="1" applyBorder="1" applyAlignment="1">
      <alignment horizontal="center" vertical="center"/>
    </xf>
    <xf numFmtId="0" fontId="68" fillId="2" borderId="95" xfId="0" applyFont="1" applyFill="1" applyBorder="1" applyAlignment="1">
      <alignment horizontal="left" vertical="center"/>
    </xf>
    <xf numFmtId="0" fontId="68" fillId="2" borderId="31" xfId="0" applyFont="1" applyFill="1" applyBorder="1" applyAlignment="1">
      <alignment horizontal="left" vertical="center"/>
    </xf>
    <xf numFmtId="0" fontId="67" fillId="8" borderId="0" xfId="7" applyFont="1" applyFill="1" applyAlignment="1" applyProtection="1">
      <alignment horizontal="left" vertical="center" wrapText="1"/>
      <protection hidden="1"/>
    </xf>
    <xf numFmtId="0" fontId="52" fillId="8" borderId="0" xfId="0" applyFont="1" applyFill="1" applyAlignment="1">
      <alignment horizontal="left" vertical="center" wrapText="1"/>
    </xf>
    <xf numFmtId="0" fontId="68" fillId="0" borderId="97" xfId="0" applyFont="1" applyBorder="1" applyAlignment="1">
      <alignment horizontal="left" vertical="center"/>
    </xf>
    <xf numFmtId="0" fontId="68" fillId="0" borderId="75" xfId="0" applyFont="1" applyBorder="1" applyAlignment="1">
      <alignment horizontal="left" vertical="center"/>
    </xf>
    <xf numFmtId="0" fontId="68" fillId="0" borderId="77" xfId="0" applyFont="1" applyBorder="1" applyAlignment="1">
      <alignment horizontal="left" vertical="center"/>
    </xf>
    <xf numFmtId="0" fontId="68" fillId="0" borderId="83" xfId="0" applyFont="1" applyBorder="1" applyAlignment="1">
      <alignment horizontal="left" vertical="center"/>
    </xf>
    <xf numFmtId="0" fontId="68" fillId="0" borderId="2" xfId="0" applyFont="1" applyBorder="1" applyAlignment="1">
      <alignment horizontal="left" vertical="center"/>
    </xf>
    <xf numFmtId="0" fontId="68" fillId="0" borderId="76" xfId="0" applyFont="1" applyBorder="1" applyAlignment="1">
      <alignment horizontal="left" vertical="center"/>
    </xf>
    <xf numFmtId="0" fontId="68" fillId="2" borderId="92" xfId="0" applyFont="1" applyFill="1" applyBorder="1" applyAlignment="1">
      <alignment horizontal="left" vertical="center"/>
    </xf>
    <xf numFmtId="0" fontId="68" fillId="2" borderId="93" xfId="0" applyFont="1" applyFill="1" applyBorder="1" applyAlignment="1">
      <alignment horizontal="left" vertical="center"/>
    </xf>
    <xf numFmtId="0" fontId="73" fillId="0" borderId="85" xfId="0" applyFont="1" applyBorder="1" applyAlignment="1">
      <alignment horizontal="left" vertical="center"/>
    </xf>
    <xf numFmtId="0" fontId="73" fillId="0" borderId="35" xfId="0" applyFont="1" applyBorder="1" applyAlignment="1">
      <alignment horizontal="left" vertical="center"/>
    </xf>
    <xf numFmtId="0" fontId="66" fillId="8" borderId="0" xfId="7" applyFont="1" applyFill="1" applyAlignment="1" applyProtection="1">
      <alignment horizontal="left"/>
      <protection hidden="1"/>
    </xf>
    <xf numFmtId="0" fontId="14" fillId="2" borderId="17" xfId="0" applyFont="1" applyFill="1" applyBorder="1" applyAlignment="1">
      <alignment horizontal="center" vertical="center" wrapText="1"/>
    </xf>
    <xf numFmtId="0" fontId="14" fillId="2" borderId="19" xfId="0" applyFont="1" applyFill="1" applyBorder="1" applyAlignment="1">
      <alignment horizontal="center" vertical="center" wrapText="1"/>
    </xf>
    <xf numFmtId="0" fontId="23" fillId="2" borderId="0" xfId="0" applyFont="1" applyFill="1" applyAlignment="1">
      <alignment horizontal="center" vertical="center"/>
    </xf>
    <xf numFmtId="0" fontId="9" fillId="2" borderId="0" xfId="0" applyFont="1" applyFill="1" applyAlignment="1">
      <alignment horizontal="left" vertical="center" wrapText="1"/>
    </xf>
    <xf numFmtId="0" fontId="13" fillId="2" borderId="15" xfId="0" applyFont="1" applyFill="1" applyBorder="1" applyAlignment="1">
      <alignment horizontal="center" vertical="center"/>
    </xf>
    <xf numFmtId="0" fontId="13" fillId="2" borderId="18" xfId="0" applyFont="1" applyFill="1" applyBorder="1" applyAlignment="1">
      <alignment horizontal="center" vertical="center"/>
    </xf>
    <xf numFmtId="0" fontId="13" fillId="2" borderId="20" xfId="0" applyFont="1" applyFill="1" applyBorder="1" applyAlignment="1">
      <alignment horizontal="center" vertical="center"/>
    </xf>
    <xf numFmtId="0" fontId="10" fillId="2" borderId="16" xfId="1" applyFont="1" applyFill="1" applyBorder="1" applyAlignment="1" applyProtection="1">
      <alignment horizontal="left" vertical="center" wrapText="1"/>
    </xf>
    <xf numFmtId="0" fontId="10" fillId="2" borderId="16" xfId="1" applyFont="1" applyFill="1" applyBorder="1" applyAlignment="1" applyProtection="1">
      <alignment horizontal="left" vertical="center"/>
    </xf>
    <xf numFmtId="0" fontId="10" fillId="2" borderId="0" xfId="1" applyFont="1" applyFill="1" applyBorder="1" applyAlignment="1" applyProtection="1">
      <alignment horizontal="left" vertical="center"/>
    </xf>
    <xf numFmtId="0" fontId="10" fillId="2" borderId="14" xfId="1" applyFont="1" applyFill="1" applyBorder="1" applyAlignment="1" applyProtection="1">
      <alignment horizontal="left" vertical="center"/>
    </xf>
    <xf numFmtId="0" fontId="14" fillId="0" borderId="17" xfId="0" applyFont="1" applyBorder="1" applyAlignment="1">
      <alignment horizontal="center" vertical="center" wrapText="1"/>
    </xf>
    <xf numFmtId="0" fontId="14" fillId="0" borderId="19" xfId="0" applyFont="1" applyBorder="1" applyAlignment="1">
      <alignment horizontal="center" vertical="center" wrapText="1"/>
    </xf>
    <xf numFmtId="0" fontId="10" fillId="0" borderId="16" xfId="1" applyFont="1" applyFill="1" applyBorder="1" applyAlignment="1" applyProtection="1">
      <alignment horizontal="left" vertical="center"/>
    </xf>
    <xf numFmtId="0" fontId="10" fillId="0" borderId="0" xfId="1" applyFont="1" applyFill="1" applyBorder="1" applyAlignment="1" applyProtection="1">
      <alignment horizontal="left" vertical="center"/>
    </xf>
    <xf numFmtId="0" fontId="10" fillId="0" borderId="14" xfId="1" applyFont="1" applyFill="1" applyBorder="1" applyAlignment="1" applyProtection="1">
      <alignment horizontal="left" vertical="center"/>
    </xf>
    <xf numFmtId="0" fontId="17" fillId="2" borderId="0" xfId="0" applyFont="1" applyFill="1" applyAlignment="1">
      <alignment horizontal="left" vertical="center"/>
    </xf>
    <xf numFmtId="0" fontId="17" fillId="2" borderId="14" xfId="0" applyFont="1" applyFill="1" applyBorder="1" applyAlignment="1">
      <alignment horizontal="left" vertical="center"/>
    </xf>
    <xf numFmtId="0" fontId="14" fillId="2" borderId="24" xfId="0" applyFont="1" applyFill="1" applyBorder="1" applyAlignment="1">
      <alignment horizontal="center" vertical="center" wrapText="1"/>
    </xf>
    <xf numFmtId="0" fontId="14" fillId="2" borderId="26" xfId="0" applyFont="1" applyFill="1" applyBorder="1" applyAlignment="1">
      <alignment horizontal="center" vertical="center" wrapText="1"/>
    </xf>
    <xf numFmtId="0" fontId="13" fillId="2" borderId="0" xfId="0" applyFont="1" applyFill="1" applyAlignment="1">
      <alignment horizontal="center" vertical="center"/>
    </xf>
    <xf numFmtId="0" fontId="13" fillId="2" borderId="14" xfId="0" applyFont="1" applyFill="1" applyBorder="1" applyAlignment="1">
      <alignment horizontal="center" vertical="center"/>
    </xf>
    <xf numFmtId="0" fontId="24" fillId="2" borderId="16" xfId="0" applyFont="1" applyFill="1" applyBorder="1" applyAlignment="1">
      <alignment horizontal="left" vertical="center" wrapText="1"/>
    </xf>
    <xf numFmtId="0" fontId="24" fillId="2" borderId="0" xfId="0" applyFont="1" applyFill="1" applyAlignment="1">
      <alignment horizontal="left" vertical="center" wrapText="1"/>
    </xf>
    <xf numFmtId="0" fontId="7" fillId="2" borderId="0" xfId="0" applyFont="1" applyFill="1" applyAlignment="1">
      <alignment horizontal="left" vertical="center" wrapText="1"/>
    </xf>
    <xf numFmtId="0" fontId="10" fillId="0" borderId="0" xfId="1" applyFont="1" applyAlignment="1" applyProtection="1">
      <alignment horizontal="center" vertical="center"/>
    </xf>
    <xf numFmtId="0" fontId="27" fillId="2" borderId="23" xfId="1" applyFont="1" applyFill="1" applyBorder="1" applyAlignment="1" applyProtection="1">
      <alignment horizontal="left" vertical="center"/>
    </xf>
    <xf numFmtId="0" fontId="27" fillId="2" borderId="0" xfId="1" applyFont="1" applyFill="1" applyBorder="1" applyAlignment="1" applyProtection="1">
      <alignment horizontal="left" vertical="center"/>
    </xf>
    <xf numFmtId="0" fontId="27" fillId="2" borderId="12" xfId="1" applyFont="1" applyFill="1" applyBorder="1" applyAlignment="1" applyProtection="1">
      <alignment horizontal="left" vertical="center"/>
    </xf>
    <xf numFmtId="0" fontId="13" fillId="2" borderId="22" xfId="0" applyFont="1" applyFill="1" applyBorder="1" applyAlignment="1">
      <alignment horizontal="center" vertical="center"/>
    </xf>
    <xf numFmtId="0" fontId="13" fillId="2" borderId="25" xfId="0" applyFont="1" applyFill="1" applyBorder="1" applyAlignment="1">
      <alignment horizontal="center" vertical="center"/>
    </xf>
    <xf numFmtId="0" fontId="13" fillId="2" borderId="27" xfId="0" applyFont="1" applyFill="1" applyBorder="1" applyAlignment="1">
      <alignment horizontal="center" vertical="center"/>
    </xf>
    <xf numFmtId="0" fontId="50" fillId="2" borderId="11" xfId="2" applyFont="1" applyFill="1" applyAlignment="1" applyProtection="1">
      <alignment horizontal="left" vertical="center"/>
    </xf>
    <xf numFmtId="0" fontId="7" fillId="2" borderId="0" xfId="0" applyFont="1" applyFill="1" applyAlignment="1">
      <alignment horizontal="left" vertical="center"/>
    </xf>
    <xf numFmtId="0" fontId="7" fillId="2" borderId="0" xfId="0" applyFont="1" applyFill="1" applyAlignment="1">
      <alignment horizontal="left" vertical="top" wrapText="1"/>
    </xf>
    <xf numFmtId="0" fontId="24" fillId="2" borderId="0" xfId="0" applyFont="1" applyFill="1" applyAlignment="1">
      <alignment horizontal="center" vertical="center" wrapText="1"/>
    </xf>
    <xf numFmtId="0" fontId="14" fillId="0" borderId="0" xfId="4" applyFont="1" applyAlignment="1">
      <alignment horizontal="center" vertical="center" wrapText="1"/>
    </xf>
    <xf numFmtId="0" fontId="30" fillId="0" borderId="0" xfId="0" applyFont="1" applyAlignment="1">
      <alignment horizontal="center" vertical="center"/>
    </xf>
    <xf numFmtId="0" fontId="20" fillId="2" borderId="0" xfId="0" applyFont="1" applyFill="1" applyAlignment="1">
      <alignment horizontal="center" vertical="center" wrapText="1"/>
    </xf>
    <xf numFmtId="0" fontId="25" fillId="10" borderId="0" xfId="0" applyFont="1" applyFill="1" applyAlignment="1">
      <alignment horizontal="center" vertical="center" wrapText="1"/>
    </xf>
    <xf numFmtId="0" fontId="25" fillId="10" borderId="0" xfId="0" applyFont="1" applyFill="1" applyAlignment="1">
      <alignment horizontal="center" vertical="center"/>
    </xf>
    <xf numFmtId="0" fontId="10" fillId="2" borderId="0" xfId="1" applyFont="1" applyFill="1" applyBorder="1" applyAlignment="1" applyProtection="1">
      <alignment horizontal="right" vertical="center"/>
    </xf>
    <xf numFmtId="0" fontId="10" fillId="2" borderId="101" xfId="1" applyFont="1" applyFill="1" applyBorder="1" applyAlignment="1" applyProtection="1">
      <alignment horizontal="right" vertical="center"/>
    </xf>
    <xf numFmtId="0" fontId="7" fillId="2" borderId="23" xfId="1" applyFont="1" applyFill="1" applyBorder="1" applyAlignment="1" applyProtection="1">
      <alignment horizontal="left" vertical="center"/>
    </xf>
    <xf numFmtId="0" fontId="7" fillId="2" borderId="0" xfId="1" applyFont="1" applyFill="1" applyBorder="1" applyAlignment="1" applyProtection="1">
      <alignment horizontal="left" vertical="center"/>
    </xf>
    <xf numFmtId="0" fontId="7" fillId="2" borderId="12" xfId="1" applyFont="1" applyFill="1" applyBorder="1" applyAlignment="1" applyProtection="1">
      <alignment horizontal="left" vertical="center"/>
    </xf>
    <xf numFmtId="0" fontId="76" fillId="2" borderId="0" xfId="0" applyFont="1" applyFill="1" applyAlignment="1">
      <alignment horizontal="left" vertical="center"/>
    </xf>
    <xf numFmtId="0" fontId="76" fillId="2" borderId="14" xfId="0" applyFont="1" applyFill="1" applyBorder="1" applyAlignment="1">
      <alignment horizontal="left" vertical="center"/>
    </xf>
    <xf numFmtId="0" fontId="77" fillId="0" borderId="23" xfId="1" applyFont="1" applyFill="1" applyBorder="1" applyAlignment="1" applyProtection="1">
      <alignment horizontal="left" vertical="center"/>
    </xf>
    <xf numFmtId="0" fontId="77" fillId="0" borderId="0" xfId="1" applyFont="1" applyFill="1" applyBorder="1" applyAlignment="1" applyProtection="1">
      <alignment horizontal="left" vertical="center"/>
    </xf>
    <xf numFmtId="0" fontId="77" fillId="0" borderId="12" xfId="1" applyFont="1" applyFill="1" applyBorder="1" applyAlignment="1" applyProtection="1">
      <alignment horizontal="left" vertical="center"/>
    </xf>
    <xf numFmtId="0" fontId="24" fillId="2" borderId="0" xfId="0" applyFont="1" applyFill="1" applyAlignment="1">
      <alignment horizontal="left" vertical="top" wrapText="1"/>
    </xf>
    <xf numFmtId="0" fontId="10" fillId="3" borderId="0" xfId="1" applyFont="1" applyFill="1" applyBorder="1" applyAlignment="1" applyProtection="1">
      <alignment horizontal="center" vertical="center"/>
    </xf>
    <xf numFmtId="0" fontId="1" fillId="2" borderId="16" xfId="1" applyFill="1" applyBorder="1" applyAlignment="1" applyProtection="1">
      <alignment horizontal="left" vertical="center" wrapText="1"/>
    </xf>
    <xf numFmtId="0" fontId="1" fillId="2" borderId="16" xfId="1" applyFill="1" applyBorder="1" applyAlignment="1" applyProtection="1">
      <alignment horizontal="left" vertical="center"/>
    </xf>
    <xf numFmtId="0" fontId="1" fillId="2" borderId="0" xfId="1" applyFill="1" applyBorder="1" applyAlignment="1" applyProtection="1">
      <alignment horizontal="left" vertical="center"/>
    </xf>
    <xf numFmtId="0" fontId="1" fillId="2" borderId="14" xfId="1" applyFill="1" applyBorder="1" applyAlignment="1" applyProtection="1">
      <alignment horizontal="left" vertical="center"/>
    </xf>
    <xf numFmtId="0" fontId="1" fillId="0" borderId="0" xfId="1" applyAlignment="1" applyProtection="1">
      <alignment horizontal="center" vertical="center"/>
    </xf>
    <xf numFmtId="0" fontId="1" fillId="0" borderId="16" xfId="1" applyFill="1" applyBorder="1" applyAlignment="1" applyProtection="1">
      <alignment horizontal="left" vertical="center"/>
    </xf>
    <xf numFmtId="0" fontId="1" fillId="0" borderId="0" xfId="1" applyFill="1" applyBorder="1" applyAlignment="1" applyProtection="1">
      <alignment horizontal="left" vertical="center"/>
    </xf>
    <xf numFmtId="0" fontId="1" fillId="0" borderId="14" xfId="1" applyFill="1" applyBorder="1" applyAlignment="1" applyProtection="1">
      <alignment horizontal="left" vertical="center"/>
    </xf>
    <xf numFmtId="0" fontId="77" fillId="2" borderId="23" xfId="1" applyFont="1" applyFill="1" applyBorder="1" applyAlignment="1" applyProtection="1">
      <alignment horizontal="left" vertical="center" wrapText="1"/>
    </xf>
    <xf numFmtId="0" fontId="77" fillId="2" borderId="23" xfId="1" applyFont="1" applyFill="1" applyBorder="1" applyAlignment="1" applyProtection="1">
      <alignment horizontal="left" vertical="center"/>
    </xf>
    <xf numFmtId="0" fontId="77" fillId="2" borderId="0" xfId="1" applyFont="1" applyFill="1" applyBorder="1" applyAlignment="1" applyProtection="1">
      <alignment horizontal="left" vertical="center"/>
    </xf>
    <xf numFmtId="0" fontId="77" fillId="2" borderId="12" xfId="1" applyFont="1" applyFill="1" applyBorder="1" applyAlignment="1" applyProtection="1">
      <alignment horizontal="left" vertical="center"/>
    </xf>
    <xf numFmtId="0" fontId="20" fillId="2" borderId="45" xfId="0" applyFont="1" applyFill="1" applyBorder="1" applyAlignment="1">
      <alignment horizontal="center" vertical="center" wrapText="1"/>
    </xf>
    <xf numFmtId="0" fontId="10" fillId="0" borderId="0" xfId="1" applyFont="1" applyBorder="1" applyAlignment="1" applyProtection="1">
      <alignment horizontal="center" vertical="center"/>
    </xf>
    <xf numFmtId="0" fontId="10" fillId="0" borderId="14" xfId="1" applyFont="1" applyBorder="1" applyAlignment="1" applyProtection="1">
      <alignment horizontal="center" vertical="center"/>
    </xf>
    <xf numFmtId="0" fontId="14" fillId="0" borderId="21" xfId="0" applyFont="1" applyBorder="1" applyAlignment="1">
      <alignment horizontal="center" vertical="center" wrapText="1"/>
    </xf>
    <xf numFmtId="0" fontId="1" fillId="0" borderId="0" xfId="1" applyBorder="1" applyAlignment="1" applyProtection="1">
      <alignment horizontal="center" vertical="center"/>
    </xf>
    <xf numFmtId="0" fontId="1" fillId="0" borderId="30" xfId="1" applyBorder="1" applyAlignment="1" applyProtection="1">
      <alignment horizontal="center" vertical="center"/>
    </xf>
    <xf numFmtId="0" fontId="1" fillId="0" borderId="14" xfId="1" applyBorder="1" applyAlignment="1" applyProtection="1">
      <alignment horizontal="center" vertical="center"/>
    </xf>
    <xf numFmtId="0" fontId="24" fillId="2" borderId="0" xfId="0" applyFont="1" applyFill="1" applyAlignment="1">
      <alignment vertical="top" wrapText="1"/>
    </xf>
    <xf numFmtId="0" fontId="7" fillId="0" borderId="0" xfId="4" applyFont="1" applyAlignment="1">
      <alignment horizontal="center" vertical="center" wrapText="1"/>
    </xf>
    <xf numFmtId="0" fontId="78" fillId="0" borderId="0" xfId="0" applyFont="1" applyAlignment="1">
      <alignment horizontal="center" vertical="center"/>
    </xf>
    <xf numFmtId="0" fontId="24" fillId="2" borderId="0" xfId="0" applyFont="1" applyFill="1" applyAlignment="1">
      <alignment horizontal="right"/>
    </xf>
    <xf numFmtId="0" fontId="10" fillId="7" borderId="105" xfId="1" applyFont="1" applyFill="1" applyBorder="1" applyAlignment="1" applyProtection="1">
      <alignment horizontal="left" vertical="center" wrapText="1"/>
    </xf>
    <xf numFmtId="0" fontId="10" fillId="7" borderId="0" xfId="1" applyFont="1" applyFill="1" applyBorder="1" applyAlignment="1" applyProtection="1">
      <alignment horizontal="left" vertical="center" wrapText="1"/>
    </xf>
    <xf numFmtId="0" fontId="10" fillId="7" borderId="106" xfId="1" applyFont="1" applyFill="1" applyBorder="1" applyAlignment="1" applyProtection="1">
      <alignment horizontal="left" vertical="center" wrapText="1"/>
    </xf>
    <xf numFmtId="0" fontId="10" fillId="2" borderId="16" xfId="1" applyFont="1" applyFill="1" applyBorder="1" applyAlignment="1">
      <alignment horizontal="left" vertical="center" wrapText="1"/>
    </xf>
    <xf numFmtId="0" fontId="10" fillId="2" borderId="16" xfId="1" applyFont="1" applyFill="1" applyBorder="1" applyAlignment="1">
      <alignment horizontal="left" vertical="center"/>
    </xf>
    <xf numFmtId="0" fontId="10" fillId="2" borderId="0" xfId="1" applyFont="1" applyFill="1" applyBorder="1" applyAlignment="1">
      <alignment horizontal="left" vertical="center"/>
    </xf>
    <xf numFmtId="0" fontId="10" fillId="2" borderId="14" xfId="1" applyFont="1" applyFill="1" applyBorder="1" applyAlignment="1">
      <alignment horizontal="left" vertical="center"/>
    </xf>
    <xf numFmtId="0" fontId="10" fillId="0" borderId="16" xfId="1" applyFont="1" applyFill="1" applyBorder="1" applyAlignment="1">
      <alignment horizontal="left" vertical="center"/>
    </xf>
    <xf numFmtId="0" fontId="10" fillId="0" borderId="0" xfId="1" applyFont="1" applyFill="1" applyBorder="1" applyAlignment="1">
      <alignment horizontal="left" vertical="center"/>
    </xf>
    <xf numFmtId="0" fontId="10" fillId="0" borderId="14" xfId="1" applyFont="1" applyFill="1" applyBorder="1" applyAlignment="1">
      <alignment horizontal="left" vertical="center"/>
    </xf>
    <xf numFmtId="0" fontId="1" fillId="0" borderId="0" xfId="1" applyBorder="1" applyAlignment="1">
      <alignment horizontal="center" vertical="center"/>
    </xf>
    <xf numFmtId="0" fontId="1" fillId="0" borderId="0" xfId="1" applyAlignment="1">
      <alignment horizontal="center" vertical="center"/>
    </xf>
    <xf numFmtId="0" fontId="82" fillId="2" borderId="23" xfId="1" applyFont="1" applyFill="1" applyBorder="1" applyAlignment="1">
      <alignment horizontal="left" vertical="center" wrapText="1"/>
    </xf>
    <xf numFmtId="0" fontId="82" fillId="2" borderId="23" xfId="1" applyFont="1" applyFill="1" applyBorder="1" applyAlignment="1">
      <alignment horizontal="left" vertical="center"/>
    </xf>
    <xf numFmtId="0" fontId="82" fillId="2" borderId="0" xfId="1" applyFont="1" applyFill="1" applyBorder="1" applyAlignment="1">
      <alignment horizontal="left" vertical="center"/>
    </xf>
    <xf numFmtId="0" fontId="82" fillId="2" borderId="12" xfId="1" applyFont="1" applyFill="1" applyBorder="1" applyAlignment="1">
      <alignment horizontal="left" vertical="center"/>
    </xf>
    <xf numFmtId="0" fontId="10" fillId="7" borderId="105" xfId="1" applyFont="1" applyFill="1" applyBorder="1" applyAlignment="1">
      <alignment horizontal="left" vertical="center" wrapText="1"/>
    </xf>
    <xf numFmtId="0" fontId="10" fillId="7" borderId="0" xfId="1" applyFont="1" applyFill="1" applyBorder="1" applyAlignment="1">
      <alignment horizontal="left" vertical="center" wrapText="1"/>
    </xf>
    <xf numFmtId="0" fontId="10" fillId="7" borderId="106" xfId="1" applyFont="1" applyFill="1" applyBorder="1" applyAlignment="1">
      <alignment horizontal="left" vertical="center" wrapText="1"/>
    </xf>
    <xf numFmtId="0" fontId="1" fillId="0" borderId="30" xfId="1" applyBorder="1" applyAlignment="1">
      <alignment horizontal="center" vertical="center"/>
    </xf>
    <xf numFmtId="0" fontId="7" fillId="2" borderId="155" xfId="0" applyFont="1" applyFill="1" applyBorder="1" applyAlignment="1">
      <alignment horizontal="left" vertical="top" wrapText="1"/>
    </xf>
    <xf numFmtId="0" fontId="50" fillId="2" borderId="11" xfId="2" applyFont="1" applyFill="1" applyAlignment="1">
      <alignment horizontal="left" vertical="center"/>
    </xf>
    <xf numFmtId="0" fontId="7" fillId="2" borderId="23" xfId="1" applyFont="1" applyFill="1" applyBorder="1" applyAlignment="1">
      <alignment horizontal="left" vertical="center"/>
    </xf>
    <xf numFmtId="0" fontId="7" fillId="2" borderId="0" xfId="1" applyFont="1" applyFill="1" applyBorder="1" applyAlignment="1">
      <alignment horizontal="left" vertical="center"/>
    </xf>
    <xf numFmtId="0" fontId="7" fillId="2" borderId="12" xfId="1" applyFont="1" applyFill="1" applyBorder="1" applyAlignment="1">
      <alignment horizontal="left" vertical="center"/>
    </xf>
    <xf numFmtId="0" fontId="24" fillId="2" borderId="34" xfId="0" applyFont="1" applyFill="1" applyBorder="1" applyAlignment="1">
      <alignment horizontal="left" vertical="center" wrapText="1"/>
    </xf>
    <xf numFmtId="0" fontId="24" fillId="2" borderId="33" xfId="0" applyFont="1" applyFill="1" applyBorder="1" applyAlignment="1">
      <alignment horizontal="left" vertical="center" wrapText="1"/>
    </xf>
    <xf numFmtId="0" fontId="24" fillId="0" borderId="0" xfId="0" applyFont="1" applyAlignment="1">
      <alignment horizontal="left" vertical="center" wrapText="1"/>
    </xf>
    <xf numFmtId="0" fontId="24" fillId="0" borderId="33" xfId="0" applyFont="1" applyBorder="1" applyAlignment="1">
      <alignment horizontal="left" vertical="center" wrapText="1"/>
    </xf>
    <xf numFmtId="0" fontId="24" fillId="2" borderId="34" xfId="0" applyFont="1" applyFill="1" applyBorder="1" applyAlignment="1">
      <alignment horizontal="left" vertical="center"/>
    </xf>
    <xf numFmtId="0" fontId="24" fillId="2" borderId="0" xfId="0" applyFont="1" applyFill="1" applyAlignment="1">
      <alignment horizontal="left" vertical="center"/>
    </xf>
    <xf numFmtId="0" fontId="24" fillId="2" borderId="33" xfId="0" applyFont="1" applyFill="1" applyBorder="1" applyAlignment="1">
      <alignment horizontal="left" vertical="center"/>
    </xf>
    <xf numFmtId="0" fontId="39" fillId="2" borderId="0" xfId="0" applyFont="1" applyFill="1" applyAlignment="1">
      <alignment horizontal="left" vertical="center" wrapText="1"/>
    </xf>
    <xf numFmtId="0" fontId="39" fillId="0" borderId="0" xfId="0" applyFont="1" applyAlignment="1">
      <alignment horizontal="left" vertical="top" wrapText="1"/>
    </xf>
    <xf numFmtId="0" fontId="39" fillId="0" borderId="0" xfId="0" applyFont="1" applyAlignment="1">
      <alignment horizontal="left" vertical="center" wrapText="1"/>
    </xf>
    <xf numFmtId="0" fontId="20" fillId="0" borderId="0" xfId="0" applyFont="1" applyAlignment="1">
      <alignment horizontal="center" vertical="center" wrapText="1"/>
    </xf>
    <xf numFmtId="0" fontId="39" fillId="2" borderId="13" xfId="0" applyFont="1" applyFill="1" applyBorder="1" applyAlignment="1">
      <alignment horizontal="left" vertical="center" wrapText="1"/>
    </xf>
    <xf numFmtId="0" fontId="14" fillId="0" borderId="24" xfId="0" applyFont="1" applyBorder="1" applyAlignment="1">
      <alignment horizontal="center" vertical="center" wrapText="1"/>
    </xf>
    <xf numFmtId="0" fontId="14" fillId="0" borderId="26" xfId="0" applyFont="1" applyBorder="1" applyAlignment="1">
      <alignment horizontal="center" vertical="center" wrapText="1"/>
    </xf>
    <xf numFmtId="0" fontId="79" fillId="2" borderId="0" xfId="0" applyFont="1" applyFill="1" applyAlignment="1">
      <alignment horizontal="center" vertical="center"/>
    </xf>
    <xf numFmtId="0" fontId="79" fillId="2" borderId="14" xfId="0" applyFont="1" applyFill="1" applyBorder="1" applyAlignment="1">
      <alignment horizontal="center" vertical="center"/>
    </xf>
    <xf numFmtId="0" fontId="79" fillId="2" borderId="15" xfId="0" applyFont="1" applyFill="1" applyBorder="1" applyAlignment="1">
      <alignment horizontal="center" vertical="center"/>
    </xf>
    <xf numFmtId="0" fontId="79" fillId="2" borderId="18" xfId="0" applyFont="1" applyFill="1" applyBorder="1" applyAlignment="1">
      <alignment horizontal="center" vertical="center"/>
    </xf>
    <xf numFmtId="0" fontId="79" fillId="2" borderId="20" xfId="0" applyFont="1" applyFill="1" applyBorder="1" applyAlignment="1">
      <alignment horizontal="center" vertical="center"/>
    </xf>
    <xf numFmtId="0" fontId="25" fillId="11" borderId="0" xfId="0" applyFont="1" applyFill="1" applyAlignment="1">
      <alignment horizontal="center" vertical="center" wrapText="1"/>
    </xf>
    <xf numFmtId="0" fontId="25" fillId="11" borderId="0" xfId="0" applyFont="1" applyFill="1" applyAlignment="1">
      <alignment horizontal="center" vertical="center"/>
    </xf>
    <xf numFmtId="0" fontId="39" fillId="0" borderId="0" xfId="1" applyFont="1" applyFill="1" applyAlignment="1">
      <alignment horizontal="left" vertical="center" wrapText="1"/>
    </xf>
    <xf numFmtId="0" fontId="20" fillId="2" borderId="14" xfId="0" applyFont="1" applyFill="1" applyBorder="1" applyAlignment="1">
      <alignment horizontal="center" vertical="center" wrapText="1"/>
    </xf>
    <xf numFmtId="0" fontId="23" fillId="2" borderId="16" xfId="0" applyFont="1" applyFill="1" applyBorder="1" applyAlignment="1">
      <alignment horizontal="center" vertical="center"/>
    </xf>
    <xf numFmtId="0" fontId="9" fillId="2" borderId="16" xfId="0" applyFont="1" applyFill="1" applyBorder="1" applyAlignment="1">
      <alignment horizontal="left" vertical="center" wrapText="1"/>
    </xf>
    <xf numFmtId="0" fontId="24" fillId="2" borderId="16" xfId="0" applyFont="1" applyFill="1" applyBorder="1" applyAlignment="1">
      <alignment horizontal="center" vertical="center" wrapText="1"/>
    </xf>
    <xf numFmtId="0" fontId="10" fillId="0" borderId="0" xfId="1" applyFont="1" applyFill="1" applyAlignment="1">
      <alignment horizontal="center" vertical="center"/>
    </xf>
    <xf numFmtId="0" fontId="20" fillId="2" borderId="52" xfId="0" applyFont="1" applyFill="1" applyBorder="1" applyAlignment="1">
      <alignment horizontal="center" vertical="center" wrapText="1"/>
    </xf>
    <xf numFmtId="0" fontId="9" fillId="0" borderId="0" xfId="0" applyFont="1" applyAlignment="1">
      <alignment horizontal="left" vertical="center" wrapText="1"/>
    </xf>
    <xf numFmtId="0" fontId="19" fillId="2" borderId="0" xfId="6" applyFont="1" applyFill="1" applyBorder="1" applyAlignment="1" applyProtection="1">
      <alignment horizontal="center" vertical="center" wrapText="1"/>
    </xf>
    <xf numFmtId="0" fontId="19" fillId="2" borderId="0" xfId="6" applyFont="1" applyFill="1" applyBorder="1" applyAlignment="1" applyProtection="1">
      <alignment horizontal="center" vertical="center"/>
    </xf>
    <xf numFmtId="0" fontId="19" fillId="2" borderId="14" xfId="6" applyFont="1" applyFill="1" applyBorder="1" applyAlignment="1" applyProtection="1">
      <alignment horizontal="center" vertical="center"/>
    </xf>
    <xf numFmtId="0" fontId="20" fillId="2" borderId="0" xfId="0" applyFont="1" applyFill="1" applyAlignment="1">
      <alignment horizontal="left" vertical="center" wrapText="1"/>
    </xf>
    <xf numFmtId="0" fontId="20" fillId="2" borderId="7" xfId="0" applyFont="1" applyFill="1" applyBorder="1" applyAlignment="1">
      <alignment horizontal="left" vertical="center" wrapText="1"/>
    </xf>
    <xf numFmtId="0" fontId="20" fillId="0" borderId="14" xfId="0" applyFont="1" applyBorder="1" applyAlignment="1">
      <alignment horizontal="center" vertical="center" wrapText="1"/>
    </xf>
    <xf numFmtId="0" fontId="1" fillId="0" borderId="0" xfId="1" applyFill="1" applyAlignment="1">
      <alignment horizontal="center" vertical="center"/>
    </xf>
    <xf numFmtId="0" fontId="39" fillId="0" borderId="16" xfId="1" applyFont="1" applyFill="1" applyBorder="1" applyAlignment="1">
      <alignment horizontal="left" vertical="center" wrapText="1"/>
    </xf>
    <xf numFmtId="0" fontId="39" fillId="0" borderId="0" xfId="1" applyFont="1" applyFill="1" applyBorder="1" applyAlignment="1">
      <alignment horizontal="left" vertical="center" wrapText="1"/>
    </xf>
    <xf numFmtId="0" fontId="39" fillId="0" borderId="0" xfId="1" applyFont="1" applyFill="1" applyAlignment="1">
      <alignment horizontal="left" vertical="center"/>
    </xf>
    <xf numFmtId="0" fontId="22" fillId="0" borderId="15" xfId="5" applyFont="1" applyBorder="1" applyAlignment="1">
      <alignment horizontal="center" vertical="center"/>
    </xf>
    <xf numFmtId="0" fontId="22" fillId="0" borderId="18" xfId="5" applyFont="1" applyBorder="1" applyAlignment="1">
      <alignment horizontal="center" vertical="center"/>
    </xf>
    <xf numFmtId="0" fontId="22" fillId="0" borderId="20" xfId="5" applyFont="1" applyBorder="1" applyAlignment="1">
      <alignment horizontal="center" vertical="center"/>
    </xf>
    <xf numFmtId="0" fontId="82" fillId="0" borderId="16" xfId="1" applyFont="1" applyFill="1" applyBorder="1" applyAlignment="1" applyProtection="1">
      <alignment horizontal="center" vertical="center" wrapText="1"/>
    </xf>
    <xf numFmtId="0" fontId="82" fillId="0" borderId="0" xfId="1" applyFont="1" applyFill="1" applyBorder="1" applyAlignment="1" applyProtection="1">
      <alignment horizontal="center" vertical="center" wrapText="1"/>
    </xf>
    <xf numFmtId="0" fontId="82" fillId="0" borderId="14" xfId="1" applyFont="1" applyFill="1" applyBorder="1" applyAlignment="1" applyProtection="1">
      <alignment horizontal="center" vertical="center" wrapText="1"/>
    </xf>
    <xf numFmtId="0" fontId="14" fillId="0" borderId="17" xfId="5" applyFont="1" applyBorder="1" applyAlignment="1">
      <alignment horizontal="center" vertical="top" wrapText="1"/>
    </xf>
    <xf numFmtId="0" fontId="14" fillId="0" borderId="19" xfId="5" applyFont="1" applyBorder="1" applyAlignment="1">
      <alignment horizontal="center" vertical="top" wrapText="1"/>
    </xf>
    <xf numFmtId="0" fontId="14" fillId="0" borderId="21" xfId="5" applyFont="1" applyBorder="1" applyAlignment="1">
      <alignment horizontal="center" vertical="top" wrapText="1"/>
    </xf>
    <xf numFmtId="0" fontId="83" fillId="0" borderId="57" xfId="1" applyFont="1" applyFill="1" applyBorder="1" applyAlignment="1" applyProtection="1">
      <alignment horizontal="center" vertical="center"/>
    </xf>
    <xf numFmtId="0" fontId="83" fillId="0" borderId="54" xfId="1" applyFont="1" applyFill="1" applyBorder="1" applyAlignment="1" applyProtection="1">
      <alignment horizontal="center" vertical="center"/>
    </xf>
    <xf numFmtId="0" fontId="83" fillId="0" borderId="58" xfId="1" applyFont="1" applyFill="1" applyBorder="1" applyAlignment="1" applyProtection="1">
      <alignment horizontal="center" vertical="center"/>
    </xf>
    <xf numFmtId="0" fontId="83" fillId="0" borderId="56" xfId="1" applyFont="1" applyFill="1" applyBorder="1" applyAlignment="1" applyProtection="1">
      <alignment horizontal="center" vertical="center"/>
    </xf>
    <xf numFmtId="0" fontId="7" fillId="2" borderId="53" xfId="0" applyFont="1" applyFill="1" applyBorder="1" applyAlignment="1">
      <alignment horizontal="center" vertical="center"/>
    </xf>
    <xf numFmtId="0" fontId="7" fillId="2" borderId="55" xfId="0" applyFont="1" applyFill="1" applyBorder="1" applyAlignment="1">
      <alignment horizontal="center" vertical="center"/>
    </xf>
    <xf numFmtId="0" fontId="7" fillId="2" borderId="37" xfId="0" applyFont="1" applyFill="1" applyBorder="1" applyAlignment="1">
      <alignment horizontal="center" vertical="center"/>
    </xf>
    <xf numFmtId="0" fontId="7" fillId="2" borderId="39" xfId="0" applyFont="1" applyFill="1" applyBorder="1" applyAlignment="1">
      <alignment horizontal="center" vertical="center"/>
    </xf>
    <xf numFmtId="0" fontId="7" fillId="0" borderId="38" xfId="1" applyFont="1" applyFill="1" applyBorder="1" applyAlignment="1" applyProtection="1">
      <alignment horizontal="left" vertical="center"/>
    </xf>
    <xf numFmtId="0" fontId="7" fillId="0" borderId="41" xfId="1" applyFont="1" applyFill="1" applyBorder="1" applyAlignment="1" applyProtection="1">
      <alignment horizontal="left" vertical="center"/>
    </xf>
    <xf numFmtId="0" fontId="7" fillId="0" borderId="40" xfId="1" applyFont="1" applyFill="1" applyBorder="1" applyAlignment="1" applyProtection="1">
      <alignment horizontal="left" vertical="center"/>
    </xf>
    <xf numFmtId="0" fontId="7" fillId="0" borderId="42" xfId="1" applyFont="1" applyFill="1" applyBorder="1" applyAlignment="1" applyProtection="1">
      <alignment horizontal="left" vertical="center"/>
    </xf>
    <xf numFmtId="0" fontId="27" fillId="0" borderId="16" xfId="1" applyFont="1" applyFill="1" applyBorder="1" applyAlignment="1" applyProtection="1">
      <alignment horizontal="center" vertical="center" wrapText="1"/>
    </xf>
    <xf numFmtId="0" fontId="27" fillId="0" borderId="0" xfId="1" applyFont="1" applyFill="1" applyBorder="1" applyAlignment="1" applyProtection="1">
      <alignment horizontal="center" vertical="center" wrapText="1"/>
    </xf>
    <xf numFmtId="0" fontId="27" fillId="0" borderId="14" xfId="1" applyFont="1" applyFill="1" applyBorder="1" applyAlignment="1" applyProtection="1">
      <alignment horizontal="center" vertical="center" wrapText="1"/>
    </xf>
    <xf numFmtId="0" fontId="83" fillId="0" borderId="38" xfId="1" applyFont="1" applyFill="1" applyBorder="1" applyAlignment="1" applyProtection="1">
      <alignment horizontal="left" vertical="center"/>
    </xf>
    <xf numFmtId="0" fontId="83" fillId="0" borderId="41" xfId="1" applyFont="1" applyFill="1" applyBorder="1" applyAlignment="1" applyProtection="1">
      <alignment horizontal="left" vertical="center"/>
    </xf>
    <xf numFmtId="0" fontId="83" fillId="0" borderId="40" xfId="1" applyFont="1" applyFill="1" applyBorder="1" applyAlignment="1" applyProtection="1">
      <alignment horizontal="left" vertical="center"/>
    </xf>
    <xf numFmtId="0" fontId="83" fillId="0" borderId="42" xfId="1" applyFont="1" applyFill="1" applyBorder="1" applyAlignment="1" applyProtection="1">
      <alignment horizontal="left" vertical="center"/>
    </xf>
    <xf numFmtId="0" fontId="13" fillId="0" borderId="0" xfId="0" applyFont="1" applyAlignment="1">
      <alignment horizontal="center" vertical="center"/>
    </xf>
    <xf numFmtId="0" fontId="13" fillId="0" borderId="14" xfId="0" applyFont="1" applyBorder="1" applyAlignment="1">
      <alignment horizontal="center" vertical="center"/>
    </xf>
    <xf numFmtId="0" fontId="31" fillId="2" borderId="0" xfId="0" applyFont="1" applyFill="1" applyAlignment="1">
      <alignment horizontal="left" vertical="center" wrapText="1"/>
    </xf>
    <xf numFmtId="0" fontId="19" fillId="2" borderId="23" xfId="6" applyFont="1" applyFill="1" applyBorder="1" applyAlignment="1" applyProtection="1">
      <alignment horizontal="center" vertical="center"/>
    </xf>
    <xf numFmtId="0" fontId="19" fillId="2" borderId="7" xfId="6" applyFont="1" applyFill="1" applyBorder="1" applyAlignment="1" applyProtection="1">
      <alignment horizontal="center" vertical="center"/>
    </xf>
    <xf numFmtId="0" fontId="20" fillId="2" borderId="23" xfId="0" applyFont="1" applyFill="1" applyBorder="1" applyAlignment="1">
      <alignment horizontal="left" vertical="center"/>
    </xf>
    <xf numFmtId="0" fontId="20" fillId="2" borderId="0" xfId="0" applyFont="1" applyFill="1" applyAlignment="1">
      <alignment horizontal="left" vertical="center"/>
    </xf>
    <xf numFmtId="0" fontId="20" fillId="2" borderId="14" xfId="0" applyFont="1" applyFill="1" applyBorder="1" applyAlignment="1">
      <alignment horizontal="left" vertical="center"/>
    </xf>
    <xf numFmtId="0" fontId="20" fillId="2" borderId="23" xfId="0" applyFont="1" applyFill="1" applyBorder="1" applyAlignment="1">
      <alignment horizontal="center" vertical="center"/>
    </xf>
    <xf numFmtId="0" fontId="20" fillId="2" borderId="0" xfId="0" applyFont="1" applyFill="1" applyAlignment="1">
      <alignment horizontal="center" vertical="center"/>
    </xf>
    <xf numFmtId="0" fontId="20" fillId="2" borderId="7" xfId="0" applyFont="1" applyFill="1" applyBorder="1" applyAlignment="1">
      <alignment horizontal="center" vertical="center"/>
    </xf>
    <xf numFmtId="0" fontId="18" fillId="2" borderId="12" xfId="3" applyFont="1" applyFill="1" applyAlignment="1" applyProtection="1">
      <alignment horizontal="left" vertical="center"/>
    </xf>
    <xf numFmtId="0" fontId="7" fillId="2" borderId="0" xfId="0" applyFont="1" applyFill="1" applyAlignment="1">
      <alignment horizontal="center" vertical="center"/>
    </xf>
    <xf numFmtId="0" fontId="18" fillId="0" borderId="12" xfId="3" applyFont="1" applyFill="1" applyAlignment="1" applyProtection="1">
      <alignment horizontal="left" vertical="center"/>
    </xf>
    <xf numFmtId="0" fontId="18" fillId="2" borderId="119" xfId="3" applyFont="1" applyFill="1" applyBorder="1" applyAlignment="1" applyProtection="1">
      <alignment horizontal="left" vertical="center"/>
    </xf>
    <xf numFmtId="0" fontId="20" fillId="2" borderId="23" xfId="0" applyFont="1" applyFill="1" applyBorder="1" applyAlignment="1">
      <alignment horizontal="left" vertical="center" wrapText="1"/>
    </xf>
    <xf numFmtId="0" fontId="9" fillId="2" borderId="2" xfId="0" applyFont="1" applyFill="1" applyBorder="1" applyAlignment="1">
      <alignment horizontal="left" vertical="center" wrapText="1"/>
    </xf>
    <xf numFmtId="0" fontId="10" fillId="0" borderId="7" xfId="1" applyFont="1" applyBorder="1" applyAlignment="1" applyProtection="1">
      <alignment horizontal="center" vertical="center"/>
    </xf>
    <xf numFmtId="0" fontId="23" fillId="2" borderId="14" xfId="0" applyFont="1" applyFill="1" applyBorder="1" applyAlignment="1">
      <alignment horizontal="center" vertical="center"/>
    </xf>
    <xf numFmtId="0" fontId="24" fillId="2" borderId="50" xfId="0" applyFont="1" applyFill="1" applyBorder="1" applyAlignment="1">
      <alignment horizontal="center" vertical="center" wrapText="1"/>
    </xf>
    <xf numFmtId="0" fontId="23" fillId="2" borderId="2" xfId="0" applyFont="1" applyFill="1" applyBorder="1" applyAlignment="1">
      <alignment horizontal="center" vertical="center"/>
    </xf>
    <xf numFmtId="0" fontId="23" fillId="2" borderId="7" xfId="0" applyFont="1" applyFill="1" applyBorder="1" applyAlignment="1">
      <alignment horizontal="center" vertical="center"/>
    </xf>
    <xf numFmtId="0" fontId="80" fillId="2" borderId="0" xfId="0" applyFont="1" applyFill="1" applyAlignment="1">
      <alignment horizontal="left" wrapText="1"/>
    </xf>
    <xf numFmtId="0" fontId="14" fillId="0" borderId="3" xfId="5" applyFont="1" applyBorder="1" applyAlignment="1">
      <alignment horizontal="center" vertical="top" wrapText="1"/>
    </xf>
    <xf numFmtId="0" fontId="14" fillId="0" borderId="5" xfId="5" applyFont="1" applyBorder="1" applyAlignment="1">
      <alignment horizontal="center" vertical="top" wrapText="1"/>
    </xf>
    <xf numFmtId="0" fontId="14" fillId="0" borderId="8" xfId="5" applyFont="1" applyBorder="1" applyAlignment="1">
      <alignment horizontal="center" vertical="top" wrapText="1"/>
    </xf>
    <xf numFmtId="0" fontId="28" fillId="0" borderId="147" xfId="0" applyFont="1" applyBorder="1" applyAlignment="1">
      <alignment horizontal="center" vertical="center" wrapText="1"/>
    </xf>
    <xf numFmtId="0" fontId="28" fillId="0" borderId="150" xfId="0" applyFont="1" applyBorder="1" applyAlignment="1">
      <alignment horizontal="center" vertical="center" wrapText="1"/>
    </xf>
    <xf numFmtId="0" fontId="10" fillId="0" borderId="16" xfId="1" applyFont="1" applyFill="1" applyBorder="1" applyAlignment="1" applyProtection="1">
      <alignment horizontal="center" vertical="center" wrapText="1"/>
    </xf>
    <xf numFmtId="0" fontId="10" fillId="0" borderId="0" xfId="1" applyFont="1" applyFill="1" applyBorder="1" applyAlignment="1" applyProtection="1">
      <alignment horizontal="center" vertical="center" wrapText="1"/>
    </xf>
    <xf numFmtId="0" fontId="10" fillId="0" borderId="14" xfId="1" applyFont="1" applyFill="1" applyBorder="1" applyAlignment="1" applyProtection="1">
      <alignment horizontal="center" vertical="center" wrapText="1"/>
    </xf>
    <xf numFmtId="0" fontId="1" fillId="0" borderId="16" xfId="1" applyFill="1" applyBorder="1" applyAlignment="1" applyProtection="1">
      <alignment horizontal="center" vertical="center" wrapText="1"/>
    </xf>
    <xf numFmtId="0" fontId="1" fillId="0" borderId="0" xfId="1" applyFill="1" applyBorder="1" applyAlignment="1" applyProtection="1">
      <alignment horizontal="center" vertical="center" wrapText="1"/>
    </xf>
    <xf numFmtId="0" fontId="1" fillId="0" borderId="14" xfId="1" applyFill="1" applyBorder="1" applyAlignment="1" applyProtection="1">
      <alignment horizontal="center" vertical="center" wrapText="1"/>
    </xf>
    <xf numFmtId="0" fontId="7" fillId="0" borderId="148" xfId="0" applyFont="1" applyBorder="1" applyAlignment="1">
      <alignment horizontal="center" vertical="center" wrapText="1"/>
    </xf>
    <xf numFmtId="0" fontId="7" fillId="0" borderId="151" xfId="0" applyFont="1" applyBorder="1" applyAlignment="1">
      <alignment horizontal="center" vertical="center" wrapText="1"/>
    </xf>
    <xf numFmtId="0" fontId="13" fillId="2" borderId="0" xfId="0" applyFont="1" applyFill="1" applyAlignment="1">
      <alignment horizontal="center" vertical="top"/>
    </xf>
    <xf numFmtId="0" fontId="13" fillId="2" borderId="14" xfId="0" applyFont="1" applyFill="1" applyBorder="1" applyAlignment="1">
      <alignment horizontal="center" vertical="top"/>
    </xf>
    <xf numFmtId="0" fontId="16" fillId="2" borderId="0" xfId="0" applyFont="1" applyFill="1" applyAlignment="1">
      <alignment horizontal="left" vertical="top" wrapText="1"/>
    </xf>
    <xf numFmtId="0" fontId="17" fillId="2" borderId="0" xfId="0" applyFont="1" applyFill="1" applyAlignment="1">
      <alignment horizontal="left" vertical="top" wrapText="1"/>
    </xf>
    <xf numFmtId="0" fontId="17" fillId="2" borderId="14" xfId="0" applyFont="1" applyFill="1" applyBorder="1" applyAlignment="1">
      <alignment horizontal="left" vertical="top" wrapText="1"/>
    </xf>
    <xf numFmtId="0" fontId="27" fillId="0" borderId="121" xfId="0" applyFont="1" applyBorder="1" applyAlignment="1">
      <alignment horizontal="center" vertical="center"/>
    </xf>
    <xf numFmtId="0" fontId="27" fillId="0" borderId="126" xfId="0" applyFont="1" applyBorder="1" applyAlignment="1">
      <alignment horizontal="center" vertical="center"/>
    </xf>
    <xf numFmtId="0" fontId="22" fillId="0" borderId="120" xfId="5" applyFont="1" applyBorder="1" applyAlignment="1">
      <alignment horizontal="center" vertical="center"/>
    </xf>
    <xf numFmtId="0" fontId="22" fillId="0" borderId="123" xfId="5" applyFont="1" applyBorder="1" applyAlignment="1">
      <alignment horizontal="center" vertical="center"/>
    </xf>
    <xf numFmtId="0" fontId="22" fillId="0" borderId="125" xfId="5" applyFont="1" applyBorder="1" applyAlignment="1">
      <alignment horizontal="center" vertical="center"/>
    </xf>
    <xf numFmtId="0" fontId="10" fillId="2" borderId="15" xfId="1" applyFont="1" applyFill="1" applyBorder="1" applyAlignment="1" applyProtection="1">
      <alignment horizontal="center" vertical="center" wrapText="1"/>
    </xf>
    <xf numFmtId="0" fontId="10" fillId="2" borderId="16" xfId="1" applyFont="1" applyFill="1" applyBorder="1" applyAlignment="1" applyProtection="1">
      <alignment horizontal="center" vertical="center"/>
    </xf>
    <xf numFmtId="0" fontId="10" fillId="2" borderId="17" xfId="1" applyFont="1" applyFill="1" applyBorder="1" applyAlignment="1" applyProtection="1">
      <alignment horizontal="center" vertical="center"/>
    </xf>
    <xf numFmtId="0" fontId="10" fillId="2" borderId="18" xfId="1" applyFont="1" applyFill="1" applyBorder="1" applyAlignment="1" applyProtection="1">
      <alignment horizontal="center" vertical="center"/>
    </xf>
    <xf numFmtId="0" fontId="10" fillId="2" borderId="0" xfId="1" applyFont="1" applyFill="1" applyBorder="1" applyAlignment="1" applyProtection="1">
      <alignment horizontal="center" vertical="center"/>
    </xf>
    <xf numFmtId="0" fontId="10" fillId="2" borderId="19" xfId="1" applyFont="1" applyFill="1" applyBorder="1" applyAlignment="1" applyProtection="1">
      <alignment horizontal="center" vertical="center"/>
    </xf>
    <xf numFmtId="0" fontId="10" fillId="2" borderId="20" xfId="1" applyFont="1" applyFill="1" applyBorder="1" applyAlignment="1" applyProtection="1">
      <alignment horizontal="center" vertical="center"/>
    </xf>
    <xf numFmtId="0" fontId="10" fillId="2" borderId="14" xfId="1" applyFont="1" applyFill="1" applyBorder="1" applyAlignment="1" applyProtection="1">
      <alignment horizontal="center" vertical="center"/>
    </xf>
    <xf numFmtId="0" fontId="10" fillId="2" borderId="21" xfId="1" applyFont="1" applyFill="1" applyBorder="1" applyAlignment="1" applyProtection="1">
      <alignment horizontal="center" vertical="center"/>
    </xf>
    <xf numFmtId="0" fontId="23" fillId="2" borderId="30" xfId="0" applyFont="1" applyFill="1" applyBorder="1" applyAlignment="1">
      <alignment horizontal="center" vertical="center"/>
    </xf>
    <xf numFmtId="0" fontId="24" fillId="2" borderId="62" xfId="0" applyFont="1" applyFill="1" applyBorder="1" applyAlignment="1">
      <alignment horizontal="center" vertical="center" wrapText="1"/>
    </xf>
    <xf numFmtId="0" fontId="20" fillId="2" borderId="30" xfId="0" applyFont="1" applyFill="1" applyBorder="1" applyAlignment="1">
      <alignment horizontal="center" vertical="center" wrapText="1"/>
    </xf>
    <xf numFmtId="0" fontId="7" fillId="2" borderId="64" xfId="0" applyFont="1" applyFill="1" applyBorder="1" applyAlignment="1">
      <alignment horizontal="center" vertical="center"/>
    </xf>
    <xf numFmtId="0" fontId="1" fillId="0" borderId="38" xfId="1" applyFill="1" applyBorder="1" applyAlignment="1" applyProtection="1">
      <alignment horizontal="center" vertical="center"/>
    </xf>
    <xf numFmtId="0" fontId="1" fillId="0" borderId="41" xfId="1" applyFill="1" applyBorder="1" applyAlignment="1" applyProtection="1">
      <alignment horizontal="center" vertical="center"/>
    </xf>
    <xf numFmtId="0" fontId="1" fillId="0" borderId="33" xfId="1" applyFill="1" applyBorder="1" applyAlignment="1" applyProtection="1">
      <alignment horizontal="center" vertical="center"/>
    </xf>
    <xf numFmtId="0" fontId="1" fillId="0" borderId="65" xfId="1" applyFill="1" applyBorder="1" applyAlignment="1" applyProtection="1">
      <alignment horizontal="center" vertical="center"/>
    </xf>
    <xf numFmtId="0" fontId="14" fillId="0" borderId="122" xfId="5" applyFont="1" applyBorder="1" applyAlignment="1">
      <alignment horizontal="center" vertical="top" wrapText="1"/>
    </xf>
    <xf numFmtId="0" fontId="14" fillId="0" borderId="124" xfId="5" applyFont="1" applyBorder="1" applyAlignment="1">
      <alignment horizontal="center" vertical="top" wrapText="1"/>
    </xf>
    <xf numFmtId="0" fontId="14" fillId="0" borderId="127" xfId="5" applyFont="1" applyBorder="1" applyAlignment="1">
      <alignment horizontal="center" vertical="top" wrapText="1"/>
    </xf>
    <xf numFmtId="0" fontId="31" fillId="2" borderId="16" xfId="0" applyFont="1" applyFill="1" applyBorder="1" applyAlignment="1">
      <alignment horizontal="left" vertical="center" wrapText="1"/>
    </xf>
    <xf numFmtId="0" fontId="18" fillId="2" borderId="69" xfId="3" applyFont="1" applyFill="1" applyBorder="1" applyAlignment="1" applyProtection="1">
      <alignment horizontal="left" vertical="center"/>
    </xf>
    <xf numFmtId="0" fontId="19" fillId="2" borderId="23" xfId="6" applyFont="1" applyFill="1" applyBorder="1" applyAlignment="1" applyProtection="1">
      <alignment horizontal="center" vertical="center" wrapText="1"/>
    </xf>
    <xf numFmtId="0" fontId="19" fillId="2" borderId="14" xfId="6" applyFont="1" applyFill="1" applyBorder="1" applyAlignment="1" applyProtection="1">
      <alignment horizontal="center" vertical="center" wrapText="1"/>
    </xf>
    <xf numFmtId="0" fontId="20" fillId="2" borderId="23" xfId="0" applyFont="1" applyFill="1" applyBorder="1" applyAlignment="1">
      <alignment horizontal="center" vertical="center" wrapText="1"/>
    </xf>
    <xf numFmtId="0" fontId="23" fillId="2" borderId="70" xfId="0" applyFont="1" applyFill="1" applyBorder="1" applyAlignment="1">
      <alignment horizontal="center" vertical="center"/>
    </xf>
    <xf numFmtId="0" fontId="25" fillId="11" borderId="44" xfId="4" applyFont="1" applyFill="1" applyBorder="1" applyAlignment="1" applyProtection="1">
      <alignment horizontal="center" vertical="center" wrapText="1"/>
      <protection locked="0"/>
    </xf>
    <xf numFmtId="0" fontId="25" fillId="11" borderId="45" xfId="4" applyFont="1" applyFill="1" applyBorder="1" applyAlignment="1" applyProtection="1">
      <alignment horizontal="center" vertical="center" wrapText="1"/>
      <protection locked="0"/>
    </xf>
    <xf numFmtId="0" fontId="25" fillId="11" borderId="46" xfId="4" applyFont="1" applyFill="1" applyBorder="1" applyAlignment="1" applyProtection="1">
      <alignment horizontal="center" vertical="center" wrapText="1"/>
      <protection locked="0"/>
    </xf>
    <xf numFmtId="0" fontId="25" fillId="11" borderId="47" xfId="4" applyFont="1" applyFill="1" applyBorder="1" applyAlignment="1" applyProtection="1">
      <alignment horizontal="center" vertical="center" wrapText="1"/>
      <protection locked="0"/>
    </xf>
    <xf numFmtId="0" fontId="25" fillId="11" borderId="0" xfId="4" applyFont="1" applyFill="1" applyAlignment="1" applyProtection="1">
      <alignment horizontal="center" vertical="center" wrapText="1"/>
      <protection locked="0"/>
    </xf>
    <xf numFmtId="0" fontId="25" fillId="11" borderId="48" xfId="4" applyFont="1" applyFill="1" applyBorder="1" applyAlignment="1" applyProtection="1">
      <alignment horizontal="center" vertical="center" wrapText="1"/>
      <protection locked="0"/>
    </xf>
    <xf numFmtId="0" fontId="25" fillId="11" borderId="49" xfId="4" applyFont="1" applyFill="1" applyBorder="1" applyAlignment="1" applyProtection="1">
      <alignment horizontal="center" vertical="center" wrapText="1"/>
      <protection locked="0"/>
    </xf>
    <xf numFmtId="0" fontId="25" fillId="11" borderId="50" xfId="4" applyFont="1" applyFill="1" applyBorder="1" applyAlignment="1" applyProtection="1">
      <alignment horizontal="center" vertical="center" wrapText="1"/>
      <protection locked="0"/>
    </xf>
    <xf numFmtId="0" fontId="25" fillId="11" borderId="51" xfId="4" applyFont="1" applyFill="1" applyBorder="1" applyAlignment="1" applyProtection="1">
      <alignment horizontal="center" vertical="center" wrapText="1"/>
      <protection locked="0"/>
    </xf>
    <xf numFmtId="0" fontId="20" fillId="2" borderId="70" xfId="0" applyFont="1" applyFill="1" applyBorder="1" applyAlignment="1">
      <alignment horizontal="center" vertical="center" wrapText="1"/>
    </xf>
    <xf numFmtId="0" fontId="16" fillId="2" borderId="0" xfId="0" applyFont="1" applyFill="1" applyAlignment="1">
      <alignment horizontal="left" vertical="center"/>
    </xf>
    <xf numFmtId="0" fontId="19" fillId="2" borderId="0" xfId="6" applyFont="1" applyFill="1" applyBorder="1" applyAlignment="1" applyProtection="1">
      <alignment horizontal="center" vertical="top" wrapText="1"/>
    </xf>
    <xf numFmtId="0" fontId="19" fillId="2" borderId="109" xfId="6" applyFont="1" applyFill="1" applyBorder="1" applyAlignment="1" applyProtection="1">
      <alignment horizontal="center" vertical="top" wrapText="1"/>
    </xf>
    <xf numFmtId="0" fontId="14" fillId="0" borderId="24" xfId="5" applyFont="1" applyBorder="1" applyAlignment="1">
      <alignment horizontal="center" vertical="top" wrapText="1"/>
    </xf>
    <xf numFmtId="0" fontId="14" fillId="0" borderId="26" xfId="5" applyFont="1" applyBorder="1" applyAlignment="1">
      <alignment horizontal="center" vertical="top" wrapText="1"/>
    </xf>
    <xf numFmtId="0" fontId="14" fillId="0" borderId="28" xfId="5" applyFont="1" applyBorder="1" applyAlignment="1">
      <alignment horizontal="center" vertical="top" wrapText="1"/>
    </xf>
    <xf numFmtId="0" fontId="1" fillId="0" borderId="17" xfId="1" applyFill="1" applyBorder="1" applyAlignment="1" applyProtection="1">
      <alignment horizontal="center" vertical="center" wrapText="1"/>
    </xf>
    <xf numFmtId="0" fontId="1" fillId="0" borderId="21" xfId="1" applyFill="1" applyBorder="1" applyAlignment="1" applyProtection="1">
      <alignment horizontal="center" vertical="center" wrapText="1"/>
    </xf>
    <xf numFmtId="0" fontId="7" fillId="2" borderId="15" xfId="0" applyFont="1" applyFill="1" applyBorder="1" applyAlignment="1">
      <alignment horizontal="center" vertical="center"/>
    </xf>
    <xf numFmtId="0" fontId="7" fillId="2" borderId="20" xfId="0" applyFont="1" applyFill="1" applyBorder="1" applyAlignment="1">
      <alignment horizontal="center" vertical="center"/>
    </xf>
    <xf numFmtId="0" fontId="22" fillId="0" borderId="22" xfId="5" applyFont="1" applyBorder="1" applyAlignment="1">
      <alignment horizontal="center" vertical="center"/>
    </xf>
    <xf numFmtId="0" fontId="22" fillId="0" borderId="25" xfId="5" applyFont="1" applyBorder="1" applyAlignment="1">
      <alignment horizontal="center" vertical="center"/>
    </xf>
    <xf numFmtId="0" fontId="22" fillId="0" borderId="27" xfId="5" applyFont="1" applyBorder="1" applyAlignment="1">
      <alignment horizontal="center" vertical="center"/>
    </xf>
    <xf numFmtId="0" fontId="82" fillId="0" borderId="23" xfId="1" applyFont="1" applyFill="1" applyBorder="1" applyAlignment="1" applyProtection="1">
      <alignment horizontal="center" vertical="center" wrapText="1"/>
    </xf>
    <xf numFmtId="0" fontId="82" fillId="0" borderId="12" xfId="1" applyFont="1" applyFill="1" applyBorder="1" applyAlignment="1" applyProtection="1">
      <alignment horizontal="center" vertical="center" wrapText="1"/>
    </xf>
    <xf numFmtId="0" fontId="10" fillId="0" borderId="0" xfId="1" applyFont="1" applyBorder="1" applyAlignment="1" applyProtection="1">
      <alignment horizontal="right" vertical="center"/>
    </xf>
    <xf numFmtId="0" fontId="10" fillId="0" borderId="109" xfId="1" applyFont="1" applyBorder="1" applyAlignment="1" applyProtection="1">
      <alignment horizontal="right" vertical="center"/>
    </xf>
    <xf numFmtId="0" fontId="1" fillId="0" borderId="38" xfId="1" applyFill="1" applyBorder="1" applyAlignment="1" applyProtection="1">
      <alignment horizontal="center" vertical="center" wrapText="1"/>
    </xf>
    <xf numFmtId="0" fontId="1" fillId="0" borderId="156" xfId="1" applyFill="1" applyBorder="1" applyAlignment="1" applyProtection="1">
      <alignment horizontal="center" vertical="center" wrapText="1"/>
    </xf>
    <xf numFmtId="0" fontId="1" fillId="0" borderId="33" xfId="1" applyFill="1" applyBorder="1" applyAlignment="1" applyProtection="1">
      <alignment horizontal="center" vertical="center" wrapText="1"/>
    </xf>
    <xf numFmtId="0" fontId="1" fillId="0" borderId="157" xfId="1" applyFill="1" applyBorder="1" applyAlignment="1" applyProtection="1">
      <alignment horizontal="center" vertical="center" wrapText="1"/>
    </xf>
    <xf numFmtId="0" fontId="82" fillId="0" borderId="121" xfId="1" applyFont="1" applyFill="1" applyBorder="1" applyAlignment="1" applyProtection="1">
      <alignment horizontal="center" vertical="center"/>
    </xf>
    <xf numFmtId="0" fontId="82" fillId="0" borderId="0" xfId="1" applyFont="1" applyFill="1" applyBorder="1" applyAlignment="1" applyProtection="1">
      <alignment horizontal="center" vertical="center"/>
    </xf>
    <xf numFmtId="0" fontId="82" fillId="0" borderId="126" xfId="1" applyFont="1" applyFill="1" applyBorder="1" applyAlignment="1" applyProtection="1">
      <alignment horizontal="center" vertical="center"/>
    </xf>
    <xf numFmtId="0" fontId="20" fillId="2" borderId="14" xfId="0" applyFont="1" applyFill="1" applyBorder="1" applyAlignment="1">
      <alignment horizontal="left" vertical="center" wrapText="1"/>
    </xf>
    <xf numFmtId="0" fontId="9" fillId="2" borderId="0" xfId="0" applyFont="1" applyFill="1" applyAlignment="1">
      <alignment vertical="center" wrapText="1"/>
    </xf>
    <xf numFmtId="0" fontId="1" fillId="0" borderId="41" xfId="1" applyFill="1" applyBorder="1" applyAlignment="1" applyProtection="1">
      <alignment horizontal="center" vertical="center" wrapText="1"/>
    </xf>
    <xf numFmtId="0" fontId="1" fillId="0" borderId="65" xfId="1" applyFill="1" applyBorder="1" applyAlignment="1" applyProtection="1">
      <alignment horizontal="center" vertical="center" wrapText="1"/>
    </xf>
    <xf numFmtId="0" fontId="10" fillId="0" borderId="38" xfId="1" applyFont="1" applyFill="1" applyBorder="1" applyAlignment="1" applyProtection="1">
      <alignment horizontal="center" vertical="center" wrapText="1"/>
    </xf>
    <xf numFmtId="0" fontId="10" fillId="0" borderId="41" xfId="1" applyFont="1" applyFill="1" applyBorder="1" applyAlignment="1" applyProtection="1">
      <alignment horizontal="center" vertical="center" wrapText="1"/>
    </xf>
    <xf numFmtId="0" fontId="10" fillId="0" borderId="33" xfId="1" applyFont="1" applyFill="1" applyBorder="1" applyAlignment="1" applyProtection="1">
      <alignment horizontal="center" vertical="center" wrapText="1"/>
    </xf>
    <xf numFmtId="0" fontId="10" fillId="0" borderId="65" xfId="1" applyFont="1" applyFill="1" applyBorder="1" applyAlignment="1" applyProtection="1">
      <alignment horizontal="center" vertical="center" wrapText="1"/>
    </xf>
    <xf numFmtId="0" fontId="27" fillId="0" borderId="23" xfId="5" applyFont="1" applyBorder="1" applyAlignment="1">
      <alignment horizontal="center" vertical="center" wrapText="1"/>
    </xf>
    <xf numFmtId="0" fontId="27" fillId="0" borderId="0" xfId="5" applyFont="1" applyAlignment="1">
      <alignment horizontal="center" vertical="center" wrapText="1"/>
    </xf>
    <xf numFmtId="0" fontId="27" fillId="0" borderId="12" xfId="5" applyFont="1" applyBorder="1" applyAlignment="1">
      <alignment horizontal="center" vertical="center" wrapText="1"/>
    </xf>
    <xf numFmtId="0" fontId="7" fillId="0" borderId="97" xfId="0" applyFont="1" applyBorder="1" applyAlignment="1">
      <alignment horizontal="left" vertical="top" wrapText="1"/>
    </xf>
    <xf numFmtId="0" fontId="7" fillId="0" borderId="75" xfId="0" applyFont="1" applyBorder="1" applyAlignment="1">
      <alignment horizontal="left" vertical="top" wrapText="1"/>
    </xf>
    <xf numFmtId="0" fontId="7" fillId="0" borderId="98" xfId="0" applyFont="1" applyBorder="1" applyAlignment="1">
      <alignment horizontal="left" vertical="top" wrapText="1"/>
    </xf>
    <xf numFmtId="0" fontId="27" fillId="0" borderId="97" xfId="0" applyFont="1" applyBorder="1" applyAlignment="1">
      <alignment horizontal="center" vertical="top" wrapText="1"/>
    </xf>
    <xf numFmtId="0" fontId="27" fillId="0" borderId="75" xfId="0" applyFont="1" applyBorder="1" applyAlignment="1">
      <alignment horizontal="center" vertical="top" wrapText="1"/>
    </xf>
    <xf numFmtId="0" fontId="27" fillId="0" borderId="98" xfId="0" applyFont="1" applyBorder="1" applyAlignment="1">
      <alignment horizontal="center" vertical="top" wrapText="1"/>
    </xf>
    <xf numFmtId="0" fontId="27" fillId="13" borderId="78" xfId="0" applyFont="1" applyFill="1" applyBorder="1" applyAlignment="1">
      <alignment horizontal="center" vertical="top" wrapText="1"/>
    </xf>
    <xf numFmtId="0" fontId="27" fillId="13" borderId="79" xfId="0" applyFont="1" applyFill="1" applyBorder="1" applyAlignment="1">
      <alignment horizontal="center" vertical="top" wrapText="1"/>
    </xf>
    <xf numFmtId="0" fontId="27" fillId="13" borderId="80" xfId="0" applyFont="1" applyFill="1" applyBorder="1" applyAlignment="1">
      <alignment horizontal="center" vertical="top" wrapText="1"/>
    </xf>
    <xf numFmtId="0" fontId="7" fillId="13" borderId="97" xfId="0" applyFont="1" applyFill="1" applyBorder="1" applyAlignment="1">
      <alignment horizontal="left" vertical="top" wrapText="1"/>
    </xf>
    <xf numFmtId="0" fontId="7" fillId="13" borderId="75" xfId="0" applyFont="1" applyFill="1" applyBorder="1" applyAlignment="1">
      <alignment horizontal="left" vertical="top" wrapText="1"/>
    </xf>
    <xf numFmtId="0" fontId="7" fillId="13" borderId="98" xfId="0" applyFont="1" applyFill="1" applyBorder="1" applyAlignment="1">
      <alignment horizontal="left" vertical="top" wrapText="1"/>
    </xf>
    <xf numFmtId="0" fontId="27" fillId="13" borderId="97" xfId="0" applyFont="1" applyFill="1" applyBorder="1" applyAlignment="1">
      <alignment horizontal="center" vertical="top" wrapText="1"/>
    </xf>
    <xf numFmtId="0" fontId="27" fillId="13" borderId="75" xfId="0" applyFont="1" applyFill="1" applyBorder="1" applyAlignment="1">
      <alignment horizontal="center" vertical="top" wrapText="1"/>
    </xf>
    <xf numFmtId="0" fontId="27" fillId="13" borderId="98" xfId="0" applyFont="1" applyFill="1" applyBorder="1" applyAlignment="1">
      <alignment horizontal="center" vertical="top" wrapText="1"/>
    </xf>
    <xf numFmtId="0" fontId="33" fillId="0" borderId="0" xfId="0" applyFont="1" applyAlignment="1">
      <alignment horizontal="center" vertical="top" wrapText="1"/>
    </xf>
    <xf numFmtId="0" fontId="35" fillId="0" borderId="97" xfId="0" applyFont="1" applyBorder="1" applyAlignment="1">
      <alignment horizontal="center" vertical="top" wrapText="1"/>
    </xf>
    <xf numFmtId="0" fontId="20" fillId="0" borderId="0" xfId="0" applyFont="1" applyAlignment="1">
      <alignment horizontal="left" vertical="center" wrapText="1"/>
    </xf>
    <xf numFmtId="0" fontId="20" fillId="9" borderId="0" xfId="0" applyFont="1" applyFill="1" applyAlignment="1">
      <alignment horizontal="left" vertical="top" wrapText="1"/>
    </xf>
    <xf numFmtId="0" fontId="40" fillId="11" borderId="0" xfId="1" applyFont="1" applyFill="1" applyAlignment="1" applyProtection="1">
      <alignment horizontal="center" vertical="center" wrapText="1"/>
      <protection locked="0"/>
    </xf>
    <xf numFmtId="0" fontId="40" fillId="11" borderId="48" xfId="1" applyFont="1" applyFill="1" applyBorder="1" applyAlignment="1" applyProtection="1">
      <alignment horizontal="center" vertical="center" wrapText="1"/>
      <protection locked="0"/>
    </xf>
    <xf numFmtId="0" fontId="20" fillId="0" borderId="47" xfId="0" applyFont="1" applyBorder="1" applyAlignment="1">
      <alignment horizontal="left" vertical="center" wrapText="1"/>
    </xf>
    <xf numFmtId="0" fontId="26" fillId="9" borderId="0" xfId="0" applyFont="1" applyFill="1" applyAlignment="1">
      <alignment horizontal="left" wrapText="1"/>
    </xf>
    <xf numFmtId="0" fontId="20" fillId="0" borderId="0" xfId="0" applyFont="1" applyAlignment="1">
      <alignment horizontal="left" vertical="top" wrapText="1"/>
    </xf>
    <xf numFmtId="0" fontId="20" fillId="9" borderId="47" xfId="0" applyFont="1" applyFill="1" applyBorder="1" applyAlignment="1">
      <alignment horizontal="left" vertical="top" wrapText="1"/>
    </xf>
    <xf numFmtId="0" fontId="43" fillId="0" borderId="0" xfId="0" applyFont="1" applyAlignment="1"/>
    <xf numFmtId="0" fontId="26" fillId="0" borderId="0" xfId="0" applyFont="1" applyAlignment="1"/>
    <xf numFmtId="0" fontId="41" fillId="0" borderId="47" xfId="0" applyFont="1" applyBorder="1" applyAlignment="1">
      <alignment horizontal="left" vertical="center" wrapText="1"/>
    </xf>
    <xf numFmtId="0" fontId="41" fillId="0" borderId="0" xfId="0" applyFont="1" applyAlignment="1">
      <alignment horizontal="left" vertical="center" wrapText="1"/>
    </xf>
    <xf numFmtId="0" fontId="26" fillId="9" borderId="0" xfId="0" applyFont="1" applyFill="1" applyAlignment="1"/>
    <xf numFmtId="0" fontId="20" fillId="9" borderId="0" xfId="0" applyFont="1" applyFill="1" applyAlignment="1">
      <alignment horizontal="left" vertical="center" wrapText="1"/>
    </xf>
    <xf numFmtId="0" fontId="10" fillId="2" borderId="102" xfId="1" applyFont="1" applyFill="1" applyBorder="1" applyAlignment="1">
      <alignment horizontal="left" vertical="center"/>
    </xf>
    <xf numFmtId="0" fontId="26" fillId="0" borderId="0" xfId="0" applyFont="1" applyAlignment="1">
      <alignment horizontal="left" wrapText="1"/>
    </xf>
    <xf numFmtId="0" fontId="41" fillId="9" borderId="47" xfId="0" applyFont="1" applyFill="1" applyBorder="1" applyAlignment="1">
      <alignment horizontal="left" vertical="top" wrapText="1"/>
    </xf>
    <xf numFmtId="0" fontId="41" fillId="9" borderId="0" xfId="0" applyFont="1" applyFill="1" applyAlignment="1">
      <alignment horizontal="left" vertical="top" wrapText="1"/>
    </xf>
    <xf numFmtId="0" fontId="43" fillId="9" borderId="0" xfId="0" applyFont="1" applyFill="1" applyAlignment="1">
      <alignment horizontal="left" wrapText="1"/>
    </xf>
    <xf numFmtId="0" fontId="1" fillId="2" borderId="102" xfId="1" applyFill="1" applyBorder="1" applyAlignment="1">
      <alignment horizontal="left" vertical="center"/>
    </xf>
    <xf numFmtId="0" fontId="40" fillId="12" borderId="0" xfId="1" applyFont="1" applyFill="1" applyAlignment="1" applyProtection="1">
      <alignment horizontal="center" vertical="center" wrapText="1"/>
      <protection locked="0"/>
    </xf>
    <xf numFmtId="0" fontId="40" fillId="12" borderId="140" xfId="1" applyFont="1" applyFill="1" applyBorder="1" applyAlignment="1" applyProtection="1">
      <alignment horizontal="center" vertical="center" wrapText="1"/>
      <protection locked="0"/>
    </xf>
    <xf numFmtId="0" fontId="17" fillId="2" borderId="13" xfId="0" applyFont="1" applyFill="1" applyBorder="1" applyAlignment="1">
      <alignment horizontal="left" vertical="center"/>
    </xf>
    <xf numFmtId="0" fontId="43" fillId="0" borderId="47" xfId="0" applyFont="1" applyBorder="1" applyAlignment="1"/>
    <xf numFmtId="0" fontId="10" fillId="2" borderId="0" xfId="1" applyFont="1" applyFill="1" applyAlignment="1">
      <alignment horizontal="left" vertical="center"/>
    </xf>
    <xf numFmtId="0" fontId="10" fillId="2" borderId="13" xfId="1" applyFont="1" applyFill="1" applyBorder="1" applyAlignment="1">
      <alignment horizontal="left" vertical="center"/>
    </xf>
    <xf numFmtId="0" fontId="26" fillId="0" borderId="0" xfId="0" applyFont="1" applyAlignment="1">
      <alignment horizontal="left"/>
    </xf>
    <xf numFmtId="0" fontId="41" fillId="0" borderId="0" xfId="0" applyFont="1" applyAlignment="1">
      <alignment horizontal="left" vertical="top" wrapText="1"/>
    </xf>
    <xf numFmtId="0" fontId="84" fillId="11" borderId="0" xfId="1" applyFont="1" applyFill="1" applyAlignment="1" applyProtection="1">
      <alignment horizontal="center" vertical="center" wrapText="1"/>
      <protection locked="0"/>
    </xf>
    <xf numFmtId="0" fontId="84" fillId="11" borderId="48" xfId="1" applyFont="1" applyFill="1" applyBorder="1" applyAlignment="1" applyProtection="1">
      <alignment horizontal="center" vertical="center" wrapText="1"/>
      <protection locked="0"/>
    </xf>
    <xf numFmtId="0" fontId="26" fillId="0" borderId="47" xfId="0" applyFont="1" applyBorder="1" applyAlignment="1"/>
    <xf numFmtId="0" fontId="41" fillId="9" borderId="47" xfId="0" applyFont="1" applyFill="1" applyBorder="1" applyAlignment="1">
      <alignment horizontal="left" vertical="center" wrapText="1"/>
    </xf>
    <xf numFmtId="0" fontId="41" fillId="9" borderId="0" xfId="0" applyFont="1" applyFill="1" applyAlignment="1">
      <alignment horizontal="left" vertical="center" wrapText="1"/>
    </xf>
    <xf numFmtId="0" fontId="43" fillId="9" borderId="0" xfId="0" applyFont="1" applyFill="1" applyAlignment="1">
      <alignment horizontal="left" vertical="top" wrapText="1"/>
    </xf>
    <xf numFmtId="0" fontId="10" fillId="0" borderId="102" xfId="1" applyFont="1" applyBorder="1" applyAlignment="1">
      <alignment horizontal="left" vertical="center"/>
    </xf>
    <xf numFmtId="0" fontId="26" fillId="9" borderId="0" xfId="0" applyFont="1" applyFill="1" applyAlignment="1">
      <alignment horizontal="left"/>
    </xf>
    <xf numFmtId="0" fontId="20" fillId="0" borderId="47" xfId="0" applyFont="1" applyBorder="1" applyAlignment="1">
      <alignment horizontal="left" vertical="top" wrapText="1"/>
    </xf>
    <xf numFmtId="0" fontId="9" fillId="0" borderId="0" xfId="0" applyFont="1" applyAlignment="1">
      <alignment horizontal="center"/>
    </xf>
    <xf numFmtId="0" fontId="42" fillId="0" borderId="0" xfId="4" applyFont="1" applyAlignment="1" applyProtection="1">
      <alignment horizontal="center" vertical="center" wrapText="1"/>
      <protection locked="0"/>
    </xf>
    <xf numFmtId="0" fontId="42" fillId="0" borderId="48" xfId="4" applyFont="1" applyBorder="1" applyAlignment="1" applyProtection="1">
      <alignment horizontal="center" vertical="center" wrapText="1"/>
      <protection locked="0"/>
    </xf>
    <xf numFmtId="0" fontId="36" fillId="2" borderId="0" xfId="0" applyFont="1" applyFill="1" applyAlignment="1">
      <alignment horizontal="center" vertical="center"/>
    </xf>
    <xf numFmtId="0" fontId="10" fillId="3" borderId="0" xfId="1" applyFont="1" applyFill="1" applyBorder="1" applyAlignment="1">
      <alignment horizontal="left" vertical="center"/>
    </xf>
    <xf numFmtId="0" fontId="37" fillId="2" borderId="0" xfId="1" applyFont="1" applyFill="1" applyAlignment="1">
      <alignment horizontal="left" vertical="center"/>
    </xf>
    <xf numFmtId="0" fontId="37" fillId="2" borderId="13" xfId="1" applyFont="1" applyFill="1" applyBorder="1" applyAlignment="1">
      <alignment horizontal="left" vertical="center"/>
    </xf>
    <xf numFmtId="0" fontId="38" fillId="2" borderId="102" xfId="1" applyFont="1" applyFill="1" applyBorder="1" applyAlignment="1">
      <alignment horizontal="left" vertical="center"/>
    </xf>
    <xf numFmtId="0" fontId="41" fillId="0" borderId="47" xfId="0" applyFont="1" applyBorder="1" applyAlignment="1">
      <alignment horizontal="left" vertical="top" wrapText="1"/>
    </xf>
    <xf numFmtId="0" fontId="26" fillId="9" borderId="0" xfId="0" applyFont="1" applyFill="1" applyAlignment="1">
      <alignment horizontal="left" vertical="top" wrapText="1"/>
    </xf>
  </cellXfs>
  <cellStyles count="8">
    <cellStyle name="Accent2" xfId="7" builtinId="33"/>
    <cellStyle name="Heading 2" xfId="2" builtinId="17"/>
    <cellStyle name="Heading 3" xfId="3" builtinId="18"/>
    <cellStyle name="Heading 4" xfId="6" builtinId="19"/>
    <cellStyle name="Hyperlink" xfId="1" builtinId="8"/>
    <cellStyle name="Normal" xfId="0" builtinId="0"/>
    <cellStyle name="Normal 2" xfId="4" xr:uid="{6BFDE867-4866-0447-BC21-F179DE5B3C0E}"/>
    <cellStyle name="Normal 3" xfId="5" xr:uid="{C609771A-7C3F-1444-BF9B-1B8CBBAA7359}"/>
  </cellStyles>
  <dxfs count="638">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b val="0"/>
        <i val="0"/>
        <color rgb="FFFEFEFE"/>
      </font>
      <fill>
        <patternFill>
          <bgColor rgb="FFF1813A"/>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numFmt numFmtId="30" formatCode="@"/>
      <fill>
        <patternFill patternType="none">
          <bgColor auto="1"/>
        </patternFill>
      </fill>
      <border>
        <left/>
        <right/>
        <top/>
        <bottom/>
      </border>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numFmt numFmtId="30" formatCode="@"/>
      <fill>
        <patternFill patternType="none">
          <bgColor auto="1"/>
        </patternFill>
      </fill>
      <border>
        <left/>
        <right/>
        <top/>
        <bottom/>
      </border>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numFmt numFmtId="30" formatCode="@"/>
      <fill>
        <patternFill patternType="none">
          <bgColor auto="1"/>
        </patternFill>
      </fill>
      <border>
        <left/>
        <right/>
        <top/>
        <bottom/>
      </border>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numFmt numFmtId="30" formatCode="@"/>
      <fill>
        <patternFill patternType="none">
          <bgColor auto="1"/>
        </patternFill>
      </fill>
      <border>
        <left/>
        <right/>
        <top/>
        <bottom/>
      </border>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numFmt numFmtId="30" formatCode="@"/>
      <fill>
        <patternFill patternType="none">
          <bgColor auto="1"/>
        </patternFill>
      </fill>
      <border>
        <left/>
        <right/>
        <top/>
        <bottom/>
      </border>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numFmt numFmtId="30" formatCode="@"/>
      <fill>
        <patternFill patternType="none">
          <bgColor auto="1"/>
        </patternFill>
      </fill>
      <border>
        <left/>
        <right/>
        <top style="thin">
          <color rgb="FFFF5F00"/>
        </top>
        <bottom style="thin">
          <color rgb="FFFF5F00"/>
        </bottom>
      </border>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val="0"/>
        <i val="0"/>
        <color rgb="FFFEFEFE"/>
      </font>
      <fill>
        <patternFill>
          <bgColor rgb="FFF1813A"/>
        </patternFill>
      </fill>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ill>
        <patternFill>
          <bgColor theme="0" tint="-4.9989318521683403E-2"/>
        </patternFill>
      </fill>
    </dxf>
    <dxf>
      <fill>
        <patternFill>
          <bgColor rgb="FFF1813A"/>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b val="0"/>
        <i val="0"/>
        <color rgb="FFFEFEFE"/>
      </font>
      <fill>
        <patternFill>
          <bgColor rgb="FFF1813A"/>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color rgb="FFF1813A"/>
      </font>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b/>
        <i val="0"/>
        <color theme="9" tint="0.39994506668294322"/>
      </font>
      <fill>
        <patternFill patternType="none">
          <bgColor auto="1"/>
        </patternFill>
      </fill>
    </dxf>
    <dxf>
      <font>
        <color rgb="FFFF0000"/>
      </font>
      <fill>
        <patternFill patternType="none">
          <bgColor auto="1"/>
        </patternFill>
      </fill>
    </dxf>
    <dxf>
      <font>
        <color rgb="FFF1813A"/>
      </font>
    </dxf>
    <dxf>
      <font>
        <b/>
        <i val="0"/>
        <color theme="9" tint="0.39994506668294322"/>
      </font>
      <fill>
        <patternFill patternType="none">
          <bgColor auto="1"/>
        </patternFill>
      </fill>
    </dxf>
    <dxf>
      <font>
        <color rgb="FFFF0000"/>
      </font>
      <fill>
        <patternFill patternType="none">
          <bgColor auto="1"/>
        </patternFill>
      </fill>
    </dxf>
  </dxfs>
  <tableStyles count="0" defaultTableStyle="TableStyleMedium9" defaultPivotStyle="PivotStyleMedium7"/>
  <colors>
    <mruColors>
      <color rgb="FFCFCDC9"/>
      <color rgb="FF0067B9"/>
      <color rgb="FFF47321"/>
      <color rgb="FF04276A"/>
      <color rgb="FFBA0C2F"/>
      <color rgb="FFA7C6ED"/>
      <color rgb="FFF07338"/>
      <color rgb="FF9B9BA0"/>
      <color rgb="FFF1813A"/>
      <color rgb="FFE962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 Id="rId30" Type="http://schemas.openxmlformats.org/officeDocument/2006/relationships/customXml" Target="../customXml/item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9.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0.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41.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42.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43.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44.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45.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46.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47.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48.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49.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0.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51.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52.xml.rels><?xml version="1.0" encoding="UTF-8" standalone="yes"?>
<Relationships xmlns="http://schemas.openxmlformats.org/package/2006/relationships"><Relationship Id="rId2" Type="http://schemas.microsoft.com/office/2011/relationships/chartColorStyle" Target="colors52.xml"/><Relationship Id="rId1" Type="http://schemas.microsoft.com/office/2011/relationships/chartStyle" Target="style52.xml"/></Relationships>
</file>

<file path=xl/charts/_rels/chart53.xml.rels><?xml version="1.0" encoding="UTF-8" standalone="yes"?>
<Relationships xmlns="http://schemas.openxmlformats.org/package/2006/relationships"><Relationship Id="rId2" Type="http://schemas.microsoft.com/office/2011/relationships/chartColorStyle" Target="colors53.xml"/><Relationship Id="rId1" Type="http://schemas.microsoft.com/office/2011/relationships/chartStyle" Target="style53.xml"/></Relationships>
</file>

<file path=xl/charts/_rels/chart54.xml.rels><?xml version="1.0" encoding="UTF-8" standalone="yes"?>
<Relationships xmlns="http://schemas.openxmlformats.org/package/2006/relationships"><Relationship Id="rId2" Type="http://schemas.microsoft.com/office/2011/relationships/chartColorStyle" Target="colors54.xml"/><Relationship Id="rId1" Type="http://schemas.microsoft.com/office/2011/relationships/chartStyle" Target="style54.xml"/></Relationships>
</file>

<file path=xl/charts/_rels/chart55.xml.rels><?xml version="1.0" encoding="UTF-8" standalone="yes"?>
<Relationships xmlns="http://schemas.openxmlformats.org/package/2006/relationships"><Relationship Id="rId2" Type="http://schemas.microsoft.com/office/2011/relationships/chartColorStyle" Target="colors55.xml"/><Relationship Id="rId1" Type="http://schemas.microsoft.com/office/2011/relationships/chartStyle" Target="style55.xml"/></Relationships>
</file>

<file path=xl/charts/_rels/chart56.xml.rels><?xml version="1.0" encoding="UTF-8" standalone="yes"?>
<Relationships xmlns="http://schemas.openxmlformats.org/package/2006/relationships"><Relationship Id="rId2" Type="http://schemas.microsoft.com/office/2011/relationships/chartColorStyle" Target="colors56.xml"/><Relationship Id="rId1" Type="http://schemas.microsoft.com/office/2011/relationships/chartStyle" Target="style56.xml"/></Relationships>
</file>

<file path=xl/charts/_rels/chart57.xml.rels><?xml version="1.0" encoding="UTF-8" standalone="yes"?>
<Relationships xmlns="http://schemas.openxmlformats.org/package/2006/relationships"><Relationship Id="rId2" Type="http://schemas.microsoft.com/office/2011/relationships/chartColorStyle" Target="colors57.xml"/><Relationship Id="rId1" Type="http://schemas.microsoft.com/office/2011/relationships/chartStyle" Target="style57.xml"/></Relationships>
</file>

<file path=xl/charts/_rels/chart58.xml.rels><?xml version="1.0" encoding="UTF-8" standalone="yes"?>
<Relationships xmlns="http://schemas.openxmlformats.org/package/2006/relationships"><Relationship Id="rId2" Type="http://schemas.microsoft.com/office/2011/relationships/chartColorStyle" Target="colors58.xml"/><Relationship Id="rId1" Type="http://schemas.microsoft.com/office/2011/relationships/chartStyle" Target="style58.xml"/></Relationships>
</file>

<file path=xl/charts/_rels/chart59.xml.rels><?xml version="1.0" encoding="UTF-8" standalone="yes"?>
<Relationships xmlns="http://schemas.openxmlformats.org/package/2006/relationships"><Relationship Id="rId2" Type="http://schemas.microsoft.com/office/2011/relationships/chartColorStyle" Target="colors59.xml"/><Relationship Id="rId1" Type="http://schemas.microsoft.com/office/2011/relationships/chartStyle" Target="style59.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0.xml.rels><?xml version="1.0" encoding="UTF-8" standalone="yes"?>
<Relationships xmlns="http://schemas.openxmlformats.org/package/2006/relationships"><Relationship Id="rId2" Type="http://schemas.microsoft.com/office/2011/relationships/chartColorStyle" Target="colors60.xml"/><Relationship Id="rId1" Type="http://schemas.microsoft.com/office/2011/relationships/chartStyle" Target="style60.xml"/></Relationships>
</file>

<file path=xl/charts/_rels/chart61.xml.rels><?xml version="1.0" encoding="UTF-8" standalone="yes"?>
<Relationships xmlns="http://schemas.openxmlformats.org/package/2006/relationships"><Relationship Id="rId2" Type="http://schemas.microsoft.com/office/2011/relationships/chartColorStyle" Target="colors61.xml"/><Relationship Id="rId1" Type="http://schemas.microsoft.com/office/2011/relationships/chartStyle" Target="style61.xml"/></Relationships>
</file>

<file path=xl/charts/_rels/chart62.xml.rels><?xml version="1.0" encoding="UTF-8" standalone="yes"?>
<Relationships xmlns="http://schemas.openxmlformats.org/package/2006/relationships"><Relationship Id="rId2" Type="http://schemas.microsoft.com/office/2011/relationships/chartColorStyle" Target="colors62.xml"/><Relationship Id="rId1" Type="http://schemas.microsoft.com/office/2011/relationships/chartStyle" Target="style62.xml"/></Relationships>
</file>

<file path=xl/charts/_rels/chart63.xml.rels><?xml version="1.0" encoding="UTF-8" standalone="yes"?>
<Relationships xmlns="http://schemas.openxmlformats.org/package/2006/relationships"><Relationship Id="rId2" Type="http://schemas.microsoft.com/office/2011/relationships/chartColorStyle" Target="colors63.xml"/><Relationship Id="rId1" Type="http://schemas.microsoft.com/office/2011/relationships/chartStyle" Target="style63.xml"/></Relationships>
</file>

<file path=xl/charts/_rels/chart64.xml.rels><?xml version="1.0" encoding="UTF-8" standalone="yes"?>
<Relationships xmlns="http://schemas.openxmlformats.org/package/2006/relationships"><Relationship Id="rId2" Type="http://schemas.microsoft.com/office/2011/relationships/chartColorStyle" Target="colors64.xml"/><Relationship Id="rId1" Type="http://schemas.microsoft.com/office/2011/relationships/chartStyle" Target="style64.xml"/></Relationships>
</file>

<file path=xl/charts/_rels/chart65.xml.rels><?xml version="1.0" encoding="UTF-8" standalone="yes"?>
<Relationships xmlns="http://schemas.openxmlformats.org/package/2006/relationships"><Relationship Id="rId2" Type="http://schemas.microsoft.com/office/2011/relationships/chartColorStyle" Target="colors65.xml"/><Relationship Id="rId1" Type="http://schemas.microsoft.com/office/2011/relationships/chartStyle" Target="style65.xml"/></Relationships>
</file>

<file path=xl/charts/_rels/chart66.xml.rels><?xml version="1.0" encoding="UTF-8" standalone="yes"?>
<Relationships xmlns="http://schemas.openxmlformats.org/package/2006/relationships"><Relationship Id="rId2" Type="http://schemas.microsoft.com/office/2011/relationships/chartColorStyle" Target="colors66.xml"/><Relationship Id="rId1" Type="http://schemas.microsoft.com/office/2011/relationships/chartStyle" Target="style66.xml"/></Relationships>
</file>

<file path=xl/charts/_rels/chart67.xml.rels><?xml version="1.0" encoding="UTF-8" standalone="yes"?>
<Relationships xmlns="http://schemas.openxmlformats.org/package/2006/relationships"><Relationship Id="rId2" Type="http://schemas.microsoft.com/office/2011/relationships/chartColorStyle" Target="colors67.xml"/><Relationship Id="rId1" Type="http://schemas.microsoft.com/office/2011/relationships/chartStyle" Target="style67.xml"/></Relationships>
</file>

<file path=xl/charts/_rels/chart68.xml.rels><?xml version="1.0" encoding="UTF-8" standalone="yes"?>
<Relationships xmlns="http://schemas.openxmlformats.org/package/2006/relationships"><Relationship Id="rId2" Type="http://schemas.microsoft.com/office/2011/relationships/chartColorStyle" Target="colors68.xml"/><Relationship Id="rId1" Type="http://schemas.microsoft.com/office/2011/relationships/chartStyle" Target="style68.xml"/></Relationships>
</file>

<file path=xl/charts/_rels/chart69.xml.rels><?xml version="1.0" encoding="UTF-8" standalone="yes"?>
<Relationships xmlns="http://schemas.openxmlformats.org/package/2006/relationships"><Relationship Id="rId2" Type="http://schemas.microsoft.com/office/2011/relationships/chartColorStyle" Target="colors69.xml"/><Relationship Id="rId1" Type="http://schemas.microsoft.com/office/2011/relationships/chartStyle" Target="style69.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0.xml.rels><?xml version="1.0" encoding="UTF-8" standalone="yes"?>
<Relationships xmlns="http://schemas.openxmlformats.org/package/2006/relationships"><Relationship Id="rId2" Type="http://schemas.microsoft.com/office/2011/relationships/chartColorStyle" Target="colors70.xml"/><Relationship Id="rId1" Type="http://schemas.microsoft.com/office/2011/relationships/chartStyle" Target="style70.xml"/></Relationships>
</file>

<file path=xl/charts/_rels/chart71.xml.rels><?xml version="1.0" encoding="UTF-8" standalone="yes"?>
<Relationships xmlns="http://schemas.openxmlformats.org/package/2006/relationships"><Relationship Id="rId2" Type="http://schemas.microsoft.com/office/2011/relationships/chartColorStyle" Target="colors71.xml"/><Relationship Id="rId1" Type="http://schemas.microsoft.com/office/2011/relationships/chartStyle" Target="style71.xml"/></Relationships>
</file>

<file path=xl/charts/_rels/chart72.xml.rels><?xml version="1.0" encoding="UTF-8" standalone="yes"?>
<Relationships xmlns="http://schemas.openxmlformats.org/package/2006/relationships"><Relationship Id="rId2" Type="http://schemas.microsoft.com/office/2011/relationships/chartColorStyle" Target="colors72.xml"/><Relationship Id="rId1" Type="http://schemas.microsoft.com/office/2011/relationships/chartStyle" Target="style72.xml"/></Relationships>
</file>

<file path=xl/charts/_rels/chart73.xml.rels><?xml version="1.0" encoding="UTF-8" standalone="yes"?>
<Relationships xmlns="http://schemas.openxmlformats.org/package/2006/relationships"><Relationship Id="rId2" Type="http://schemas.microsoft.com/office/2011/relationships/chartColorStyle" Target="colors73.xml"/><Relationship Id="rId1" Type="http://schemas.microsoft.com/office/2011/relationships/chartStyle" Target="style73.xml"/></Relationships>
</file>

<file path=xl/charts/_rels/chart74.xml.rels><?xml version="1.0" encoding="UTF-8" standalone="yes"?>
<Relationships xmlns="http://schemas.openxmlformats.org/package/2006/relationships"><Relationship Id="rId2" Type="http://schemas.microsoft.com/office/2011/relationships/chartColorStyle" Target="colors74.xml"/><Relationship Id="rId1" Type="http://schemas.microsoft.com/office/2011/relationships/chartStyle" Target="style74.xml"/></Relationships>
</file>

<file path=xl/charts/_rels/chart75.xml.rels><?xml version="1.0" encoding="UTF-8" standalone="yes"?>
<Relationships xmlns="http://schemas.openxmlformats.org/package/2006/relationships"><Relationship Id="rId2" Type="http://schemas.microsoft.com/office/2011/relationships/chartColorStyle" Target="colors75.xml"/><Relationship Id="rId1" Type="http://schemas.microsoft.com/office/2011/relationships/chartStyle" Target="style75.xml"/></Relationships>
</file>

<file path=xl/charts/_rels/chart76.xml.rels><?xml version="1.0" encoding="UTF-8" standalone="yes"?>
<Relationships xmlns="http://schemas.openxmlformats.org/package/2006/relationships"><Relationship Id="rId2" Type="http://schemas.microsoft.com/office/2011/relationships/chartColorStyle" Target="colors76.xml"/><Relationship Id="rId1" Type="http://schemas.microsoft.com/office/2011/relationships/chartStyle" Target="style76.xml"/></Relationships>
</file>

<file path=xl/charts/_rels/chart77.xml.rels><?xml version="1.0" encoding="UTF-8" standalone="yes"?>
<Relationships xmlns="http://schemas.openxmlformats.org/package/2006/relationships"><Relationship Id="rId2" Type="http://schemas.microsoft.com/office/2011/relationships/chartColorStyle" Target="colors77.xml"/><Relationship Id="rId1" Type="http://schemas.microsoft.com/office/2011/relationships/chartStyle" Target="style77.xml"/></Relationships>
</file>

<file path=xl/charts/_rels/chart78.xml.rels><?xml version="1.0" encoding="UTF-8" standalone="yes"?>
<Relationships xmlns="http://schemas.openxmlformats.org/package/2006/relationships"><Relationship Id="rId2" Type="http://schemas.microsoft.com/office/2011/relationships/chartColorStyle" Target="colors78.xml"/><Relationship Id="rId1" Type="http://schemas.microsoft.com/office/2011/relationships/chartStyle" Target="style78.xml"/></Relationships>
</file>

<file path=xl/charts/_rels/chart79.xml.rels><?xml version="1.0" encoding="UTF-8" standalone="yes"?>
<Relationships xmlns="http://schemas.openxmlformats.org/package/2006/relationships"><Relationship Id="rId2" Type="http://schemas.microsoft.com/office/2011/relationships/chartColorStyle" Target="colors79.xml"/><Relationship Id="rId1" Type="http://schemas.microsoft.com/office/2011/relationships/chartStyle" Target="style79.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0.xml.rels><?xml version="1.0" encoding="UTF-8" standalone="yes"?>
<Relationships xmlns="http://schemas.openxmlformats.org/package/2006/relationships"><Relationship Id="rId2" Type="http://schemas.microsoft.com/office/2011/relationships/chartColorStyle" Target="colors80.xml"/><Relationship Id="rId1" Type="http://schemas.microsoft.com/office/2011/relationships/chartStyle" Target="style80.xml"/></Relationships>
</file>

<file path=xl/charts/_rels/chart81.xml.rels><?xml version="1.0" encoding="UTF-8" standalone="yes"?>
<Relationships xmlns="http://schemas.openxmlformats.org/package/2006/relationships"><Relationship Id="rId2" Type="http://schemas.microsoft.com/office/2011/relationships/chartColorStyle" Target="colors81.xml"/><Relationship Id="rId1" Type="http://schemas.microsoft.com/office/2011/relationships/chartStyle" Target="style81.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693F-8648-B836-C0777D28B58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693F-8648-B836-C0777D28B584}"/>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693F-8648-B836-C0777D28B584}"/>
            </c:ext>
          </c:extLst>
        </c:ser>
        <c:ser>
          <c:idx val="1"/>
          <c:order val="1"/>
          <c:spPr>
            <a:solidFill>
              <a:schemeClr val="bg1">
                <a:lumMod val="6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693F-8648-B836-C0777D28B58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0852-4D4A-8539-05921C4851C8}"/>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0852-4D4A-8539-05921C4851C8}"/>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0852-4D4A-8539-05921C4851C8}"/>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0852-4D4A-8539-05921C4851C8}"/>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0852-4D4A-8539-05921C4851C8}"/>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D8C9-E848-9516-3A179F0B4B92}"/>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D8C9-E848-9516-3A179F0B4B92}"/>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D8C9-E848-9516-3A179F0B4B92}"/>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D8C9-E848-9516-3A179F0B4B92}"/>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87F5-9041-A159-F4015F9D7A7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87F5-9041-A159-F4015F9D7A74}"/>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87F5-9041-A159-F4015F9D7A7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0156-CC45-B0AC-D8BF8ECC7C55}"/>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0156-CC45-B0AC-D8BF8ECC7C55}"/>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0156-CC45-B0AC-D8BF8ECC7C55}"/>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0156-CC45-B0AC-D8BF8ECC7C55}"/>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0AD5-5B4A-8276-2BF884F3BF7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0AD5-5B4A-8276-2BF884F3BF74}"/>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0AD5-5B4A-8276-2BF884F3BF74}"/>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0AD5-5B4A-8276-2BF884F3BF74}"/>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0AD5-5B4A-8276-2BF884F3BF7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68C7-744F-BF21-CE9075BC5338}"/>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68C7-744F-BF21-CE9075BC5338}"/>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68C7-744F-BF21-CE9075BC5338}"/>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68C7-744F-BF21-CE9075BC5338}"/>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3256-544F-A1DF-C2FB6FB7DF7D}"/>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3256-544F-A1DF-C2FB6FB7DF7D}"/>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3256-544F-A1DF-C2FB6FB7DF7D}"/>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CED5-8249-8A2B-2D2C3CA0432C}"/>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CED5-8249-8A2B-2D2C3CA0432C}"/>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CED5-8249-8A2B-2D2C3CA0432C}"/>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CED5-8249-8A2B-2D2C3CA0432C}"/>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E4CB-D149-908C-2F5C82750E78}"/>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E4CB-D149-908C-2F5C82750E78}"/>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E4CB-D149-908C-2F5C82750E78}"/>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E4CB-D149-908C-2F5C82750E78}"/>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E4CB-D149-908C-2F5C82750E78}"/>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605C-004F-9EA0-4561158967A5}"/>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605C-004F-9EA0-4561158967A5}"/>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605C-004F-9EA0-4561158967A5}"/>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605C-004F-9EA0-4561158967A5}"/>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5B8E-2743-ACB9-B8D8F0F015E3}"/>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5B8E-2743-ACB9-B8D8F0F015E3}"/>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5B8E-2743-ACB9-B8D8F0F015E3}"/>
            </c:ext>
          </c:extLst>
        </c:ser>
        <c:ser>
          <c:idx val="1"/>
          <c:order val="1"/>
          <c:spPr>
            <a:solidFill>
              <a:schemeClr val="bg1">
                <a:lumMod val="6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5B8E-2743-ACB9-B8D8F0F015E3}"/>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36D-7F47-A6CE-1B77DECA15F2}"/>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36D-7F47-A6CE-1B77DECA15F2}"/>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F36D-7F47-A6CE-1B77DECA15F2}"/>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95C7-294B-924F-22A82C0FC15C}"/>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95C7-294B-924F-22A82C0FC15C}"/>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95C7-294B-924F-22A82C0FC15C}"/>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95C7-294B-924F-22A82C0FC15C}"/>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1B1C-E14E-8CE7-393A25C6E0F2}"/>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1B1C-E14E-8CE7-393A25C6E0F2}"/>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1B1C-E14E-8CE7-393A25C6E0F2}"/>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1B1C-E14E-8CE7-393A25C6E0F2}"/>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1B1C-E14E-8CE7-393A25C6E0F2}"/>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2A4F-CA4B-925F-AFF1592A0D53}"/>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2A4F-CA4B-925F-AFF1592A0D53}"/>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2A4F-CA4B-925F-AFF1592A0D53}"/>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2A4F-CA4B-925F-AFF1592A0D53}"/>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8653-4241-94CD-B103F25AC9B8}"/>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8653-4241-94CD-B103F25AC9B8}"/>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8653-4241-94CD-B103F25AC9B8}"/>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9CD9-944E-A8AA-6240CA15CBBF}"/>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9CD9-944E-A8AA-6240CA15CBBF}"/>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9CD9-944E-A8AA-6240CA15CBBF}"/>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9CD9-944E-A8AA-6240CA15CBBF}"/>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B7BD-7A4D-BD44-BDDF7589A3BA}"/>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B7BD-7A4D-BD44-BDDF7589A3BA}"/>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B7BD-7A4D-BD44-BDDF7589A3BA}"/>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B7BD-7A4D-BD44-BDDF7589A3BA}"/>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B7BD-7A4D-BD44-BDDF7589A3BA}"/>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BE23-F349-8196-BAD616F448BE}"/>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BE23-F349-8196-BAD616F448BE}"/>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BE23-F349-8196-BAD616F448BE}"/>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BE23-F349-8196-BAD616F448BE}"/>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9888-9A45-8A6C-B0901420014F}"/>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9888-9A45-8A6C-B0901420014F}"/>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9888-9A45-8A6C-B0901420014F}"/>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5C3A-3B46-8463-B68B2F209C22}"/>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5C3A-3B46-8463-B68B2F209C22}"/>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5C3A-3B46-8463-B68B2F209C22}"/>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5C3A-3B46-8463-B68B2F209C22}"/>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0EE-FD42-B514-FD382BC4F558}"/>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0EE-FD42-B514-FD382BC4F558}"/>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F0EE-FD42-B514-FD382BC4F558}"/>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F0EE-FD42-B514-FD382BC4F558}"/>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E832-DE45-AB66-EAE75D189D15}"/>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E832-DE45-AB66-EAE75D189D15}"/>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E832-DE45-AB66-EAE75D189D15}"/>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E832-DE45-AB66-EAE75D189D15}"/>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E832-DE45-AB66-EAE75D189D15}"/>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1F1F-CA48-A67B-2BC9331FCCDB}"/>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1F1F-CA48-A67B-2BC9331FCCDB}"/>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1F1F-CA48-A67B-2BC9331FCCDB}"/>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1F1F-CA48-A67B-2BC9331FCCDB}"/>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A0D5-6144-B23C-836055D0042F}"/>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A0D5-6144-B23C-836055D0042F}"/>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A0D5-6144-B23C-836055D0042F}"/>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DB41-5A49-82FF-550E86C6669A}"/>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DB41-5A49-82FF-550E86C6669A}"/>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DB41-5A49-82FF-550E86C6669A}"/>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DB41-5A49-82FF-550E86C6669A}"/>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C256-EA4B-960A-6F718EE327FD}"/>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C256-EA4B-960A-6F718EE327FD}"/>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C256-EA4B-960A-6F718EE327FD}"/>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C256-EA4B-960A-6F718EE327FD}"/>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C256-EA4B-960A-6F718EE327FD}"/>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2778-9342-AB31-C4DDA0E170B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2778-9342-AB31-C4DDA0E170B4}"/>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2778-9342-AB31-C4DDA0E170B4}"/>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2778-9342-AB31-C4DDA0E170B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0877-6C46-8A35-010FB7F0F832}"/>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0877-6C46-8A35-010FB7F0F832}"/>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0877-6C46-8A35-010FB7F0F832}"/>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7291-AB4B-86FC-5F0861C933B3}"/>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7291-AB4B-86FC-5F0861C933B3}"/>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7291-AB4B-86FC-5F0861C933B3}"/>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7291-AB4B-86FC-5F0861C933B3}"/>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48C1-DF46-A9D6-CA7852AC4980}"/>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48C1-DF46-A9D6-CA7852AC4980}"/>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48C1-DF46-A9D6-CA7852AC4980}"/>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48C1-DF46-A9D6-CA7852AC4980}"/>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48C1-DF46-A9D6-CA7852AC4980}"/>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22B-444A-B9EB-6EFEFC901376}"/>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22B-444A-B9EB-6EFEFC901376}"/>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F22B-444A-B9EB-6EFEFC901376}"/>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F22B-444A-B9EB-6EFEFC901376}"/>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5B2A-2843-8C88-E1C684F4DCD1}"/>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5B2A-2843-8C88-E1C684F4DCD1}"/>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5B2A-2843-8C88-E1C684F4DCD1}"/>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5B2A-2843-8C88-E1C684F4DCD1}"/>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474E-8B41-8B94-62030A2292A2}"/>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474E-8B41-8B94-62030A2292A2}"/>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474E-8B41-8B94-62030A2292A2}"/>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9B04-794B-88F5-42A447420D32}"/>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9B04-794B-88F5-42A447420D32}"/>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9B04-794B-88F5-42A447420D32}"/>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9B04-794B-88F5-42A447420D32}"/>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4B64-F144-8EA0-4EC9C24E6BB5}"/>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4B64-F144-8EA0-4EC9C24E6BB5}"/>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4B64-F144-8EA0-4EC9C24E6BB5}"/>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4B64-F144-8EA0-4EC9C24E6BB5}"/>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4B64-F144-8EA0-4EC9C24E6BB5}"/>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A9E4-6B45-99E9-B8B79F67DF2E}"/>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A9E4-6B45-99E9-B8B79F67DF2E}"/>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A9E4-6B45-99E9-B8B79F67DF2E}"/>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A9E4-6B45-99E9-B8B79F67DF2E}"/>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BCD2-1746-ABE8-DC0064E2ECC6}"/>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BCD2-1746-ABE8-DC0064E2ECC6}"/>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BCD2-1746-ABE8-DC0064E2ECC6}"/>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21C-0F43-9AC2-272BC8C9468A}"/>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21C-0F43-9AC2-272BC8C9468A}"/>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F21C-0F43-9AC2-272BC8C9468A}"/>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F21C-0F43-9AC2-272BC8C9468A}"/>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70C8-E847-901F-81EAB4D0A89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70C8-E847-901F-81EAB4D0A894}"/>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70C8-E847-901F-81EAB4D0A894}"/>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70C8-E847-901F-81EAB4D0A894}"/>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70C8-E847-901F-81EAB4D0A89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94A7-604B-92B1-677836D3BB68}"/>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94A7-604B-92B1-677836D3BB68}"/>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94A7-604B-92B1-677836D3BB68}"/>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94A7-604B-92B1-677836D3BB68}"/>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C756-2340-8A08-6400509A08DA}"/>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C756-2340-8A08-6400509A08DA}"/>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C756-2340-8A08-6400509A08DA}"/>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A3DD-5349-A583-98EA3A4D7CC9}"/>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A3DD-5349-A583-98EA3A4D7CC9}"/>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A3DD-5349-A583-98EA3A4D7CC9}"/>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A3DD-5349-A583-98EA3A4D7CC9}"/>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268D-3F44-93F3-24EBF44EDFDF}"/>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268D-3F44-93F3-24EBF44EDFDF}"/>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268D-3F44-93F3-24EBF44EDFDF}"/>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268D-3F44-93F3-24EBF44EDFDF}"/>
              </c:ext>
            </c:extLst>
          </c:dPt>
          <c:val>
            <c:numRef>
              <c:f>'Background Tab'!$C$15:$C$16</c:f>
              <c:numCache>
                <c:formatCode>General</c:formatCode>
                <c:ptCount val="2"/>
                <c:pt idx="1">
                  <c:v>40</c:v>
                </c:pt>
              </c:numCache>
            </c:numRef>
          </c:val>
          <c:extLst>
            <c:ext xmlns:c16="http://schemas.microsoft.com/office/drawing/2014/chart" uri="{C3380CC4-5D6E-409C-BE32-E72D297353CC}">
              <c16:uniqueId val="{00000005-268D-3F44-93F3-24EBF44EDFDF}"/>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DF0F-D743-9BBA-94E386D5FFCF}"/>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DF0F-D743-9BBA-94E386D5FFCF}"/>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DF0F-D743-9BBA-94E386D5FFCF}"/>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DF0F-D743-9BBA-94E386D5FFCF}"/>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DF0F-D743-9BBA-94E386D5FFCF}"/>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A403-0A49-926F-086636AB5E6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A403-0A49-926F-086636AB5E64}"/>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A403-0A49-926F-086636AB5E64}"/>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A403-0A49-926F-086636AB5E6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BA65-BD41-B788-3B4C5A1980DE}"/>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BA65-BD41-B788-3B4C5A1980DE}"/>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BA65-BD41-B788-3B4C5A1980DE}"/>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5C12-E146-8EA4-AF308B52B90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5C12-E146-8EA4-AF308B52B904}"/>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5C12-E146-8EA4-AF308B52B904}"/>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5C12-E146-8EA4-AF308B52B90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D883-8F47-83BC-6FE4A4775811}"/>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D883-8F47-83BC-6FE4A4775811}"/>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D883-8F47-83BC-6FE4A4775811}"/>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D883-8F47-83BC-6FE4A4775811}"/>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D883-8F47-83BC-6FE4A4775811}"/>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C954-474E-8E3F-C6AEEEEA5F7E}"/>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C954-474E-8E3F-C6AEEEEA5F7E}"/>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C954-474E-8E3F-C6AEEEEA5F7E}"/>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C954-474E-8E3F-C6AEEEEA5F7E}"/>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12C-D64F-AE2B-67C92FB04AB9}"/>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12C-D64F-AE2B-67C92FB04AB9}"/>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F12C-D64F-AE2B-67C92FB04AB9}"/>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A551-214A-A740-7224E2EDE8F7}"/>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A551-214A-A740-7224E2EDE8F7}"/>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A551-214A-A740-7224E2EDE8F7}"/>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A551-214A-A740-7224E2EDE8F7}"/>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150-D94A-8780-723B2476CA33}"/>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150-D94A-8780-723B2476CA33}"/>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F150-D94A-8780-723B2476CA33}"/>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F150-D94A-8780-723B2476CA33}"/>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F150-D94A-8780-723B2476CA33}"/>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1DE3-BD42-84AD-97737F52132B}"/>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1DE3-BD42-84AD-97737F52132B}"/>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1DE3-BD42-84AD-97737F52132B}"/>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1DE3-BD42-84AD-97737F52132B}"/>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1CBD-A747-91DE-3DFBC9526061}"/>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1CBD-A747-91DE-3DFBC9526061}"/>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1CBD-A747-91DE-3DFBC9526061}"/>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1CBD-A747-91DE-3DFBC9526061}"/>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3205-234F-BF44-24DE7B33FF10}"/>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3205-234F-BF44-24DE7B33FF10}"/>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3205-234F-BF44-24DE7B33FF10}"/>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C98-E444-B1E7-6FF77C3A9F7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C98-E444-B1E7-6FF77C3A9F74}"/>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FC98-E444-B1E7-6FF77C3A9F74}"/>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FC98-E444-B1E7-6FF77C3A9F7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5C2B-914A-A19D-2EECA6DD4C6A}"/>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5C2B-914A-A19D-2EECA6DD4C6A}"/>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5C2B-914A-A19D-2EECA6DD4C6A}"/>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5C2B-914A-A19D-2EECA6DD4C6A}"/>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5C2B-914A-A19D-2EECA6DD4C6A}"/>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09D-3F4C-B469-7EE3DA63472B}"/>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09D-3F4C-B469-7EE3DA63472B}"/>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F09D-3F4C-B469-7EE3DA63472B}"/>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F09D-3F4C-B469-7EE3DA63472B}"/>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6B9A-2843-AD95-33EADED8F1CD}"/>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6B9A-2843-AD95-33EADED8F1CD}"/>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6B9A-2843-AD95-33EADED8F1CD}"/>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3C4-FC43-A3F7-F2AB94F14AAD}"/>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3C4-FC43-A3F7-F2AB94F14AAD}"/>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F3C4-FC43-A3F7-F2AB94F14AAD}"/>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F3C4-FC43-A3F7-F2AB94F14AAD}"/>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3BD3-1A45-82A9-F04D8E70DD45}"/>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3BD3-1A45-82A9-F04D8E70DD45}"/>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3BD3-1A45-82A9-F04D8E70DD45}"/>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3BD3-1A45-82A9-F04D8E70DD45}"/>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3BD3-1A45-82A9-F04D8E70DD45}"/>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AD54-EB40-9E63-9934483C2726}"/>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AD54-EB40-9E63-9934483C2726}"/>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AD54-EB40-9E63-9934483C2726}"/>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AD54-EB40-9E63-9934483C2726}"/>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9B8E-FF49-852F-9D7FFCDE5EA1}"/>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9B8E-FF49-852F-9D7FFCDE5EA1}"/>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9B8E-FF49-852F-9D7FFCDE5EA1}"/>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EF7F-2A4C-B40A-B98A1E08D9FF}"/>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EF7F-2A4C-B40A-B98A1E08D9FF}"/>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EF7F-2A4C-B40A-B98A1E08D9FF}"/>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EF7F-2A4C-B40A-B98A1E08D9FF}"/>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78B3-A94D-AB57-6071D22B07AC}"/>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78B3-A94D-AB57-6071D22B07AC}"/>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78B3-A94D-AB57-6071D22B07AC}"/>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78B3-A94D-AB57-6071D22B07AC}"/>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2DE8-B84D-AAA0-393073684FE3}"/>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2DE8-B84D-AAA0-393073684FE3}"/>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2DE8-B84D-AAA0-393073684FE3}"/>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2DE8-B84D-AAA0-393073684FE3}"/>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2DE8-B84D-AAA0-393073684FE3}"/>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F4D3-AB4E-9C1B-79198E1B3C15}"/>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F4D3-AB4E-9C1B-79198E1B3C15}"/>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F4D3-AB4E-9C1B-79198E1B3C15}"/>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F4D3-AB4E-9C1B-79198E1B3C15}"/>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CDD0-E246-A118-D6A9615945FD}"/>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CDD0-E246-A118-D6A9615945FD}"/>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CDD0-E246-A118-D6A9615945FD}"/>
            </c:ext>
          </c:extLst>
        </c:ser>
        <c:ser>
          <c:idx val="1"/>
          <c:order val="1"/>
          <c:spPr>
            <a:noFill/>
            <a:ln>
              <a:solidFill>
                <a:srgbClr val="D9D9D9"/>
              </a:solidFill>
            </a:ln>
            <a:effectLst/>
          </c:spPr>
          <c:invertIfNegative val="0"/>
          <c:val>
            <c:numRef>
              <c:f>'Background Tab'!$C$15:$C$16</c:f>
              <c:numCache>
                <c:formatCode>General</c:formatCode>
                <c:ptCount val="2"/>
                <c:pt idx="1">
                  <c:v>40</c:v>
                </c:pt>
              </c:numCache>
            </c:numRef>
          </c:val>
          <c:extLst>
            <c:ext xmlns:c16="http://schemas.microsoft.com/office/drawing/2014/chart" uri="{C3380CC4-5D6E-409C-BE32-E72D297353CC}">
              <c16:uniqueId val="{00000005-CDD0-E246-A118-D6A9615945FD}"/>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0C27-1B41-BA96-7D7A027C6F4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0C27-1B41-BA96-7D7A027C6F44}"/>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0C27-1B41-BA96-7D7A027C6F44}"/>
            </c:ext>
          </c:extLst>
        </c:ser>
        <c:ser>
          <c:idx val="1"/>
          <c:order val="1"/>
          <c:spPr>
            <a:solidFill>
              <a:schemeClr val="bg1">
                <a:lumMod val="7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0C27-1B41-BA96-7D7A027C6F4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9FD7-4646-84B4-DF204C87276F}"/>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9FD7-4646-84B4-DF204C87276F}"/>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9FD7-4646-84B4-DF204C87276F}"/>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817A-1A4A-ABC6-D1E8AFBABE1C}"/>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817A-1A4A-ABC6-D1E8AFBABE1C}"/>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817A-1A4A-ABC6-D1E8AFBABE1C}"/>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817A-1A4A-ABC6-D1E8AFBABE1C}"/>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EA70-494A-8BC3-71B0FBE0ABB0}"/>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EA70-494A-8BC3-71B0FBE0ABB0}"/>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EA70-494A-8BC3-71B0FBE0ABB0}"/>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EA70-494A-8BC3-71B0FBE0ABB0}"/>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EA70-494A-8BC3-71B0FBE0ABB0}"/>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67DA-3942-96F6-0D99AB4D9A34}"/>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67DA-3942-96F6-0D99AB4D9A34}"/>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67DA-3942-96F6-0D99AB4D9A34}"/>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67DA-3942-96F6-0D99AB4D9A34}"/>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0D8A-534B-920A-2CEE79D82B6F}"/>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0D8A-534B-920A-2CEE79D82B6F}"/>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0D8A-534B-920A-2CEE79D82B6F}"/>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AE47-4043-8EAC-107CAAE9A9B8}"/>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AE47-4043-8EAC-107CAAE9A9B8}"/>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AE47-4043-8EAC-107CAAE9A9B8}"/>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AE47-4043-8EAC-107CAAE9A9B8}"/>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C645-3E4E-9201-ECB242068E23}"/>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C645-3E4E-9201-ECB242068E23}"/>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C645-3E4E-9201-ECB242068E23}"/>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C645-3E4E-9201-ECB242068E23}"/>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C645-3E4E-9201-ECB242068E23}"/>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7D9A-C344-A2C9-07359AA1321E}"/>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7D9A-C344-A2C9-07359AA1321E}"/>
              </c:ext>
            </c:extLst>
          </c:dPt>
          <c:val>
            <c:numRef>
              <c:f>'Background Tab'!$B$15:$B$16</c:f>
              <c:numCache>
                <c:formatCode>General</c:formatCode>
                <c:ptCount val="2"/>
                <c:pt idx="0">
                  <c:v>40</c:v>
                </c:pt>
                <c:pt idx="1">
                  <c:v>0</c:v>
                </c:pt>
              </c:numCache>
            </c:numRef>
          </c:val>
          <c:extLst>
            <c:ext xmlns:c16="http://schemas.microsoft.com/office/drawing/2014/chart" uri="{C3380CC4-5D6E-409C-BE32-E72D297353CC}">
              <c16:uniqueId val="{00000004-7D9A-C344-A2C9-07359AA1321E}"/>
            </c:ext>
          </c:extLst>
        </c:ser>
        <c:ser>
          <c:idx val="1"/>
          <c:order val="1"/>
          <c:spPr>
            <a:noFill/>
            <a:ln>
              <a:solidFill>
                <a:srgbClr val="D9D9D9"/>
              </a:solidFill>
            </a:ln>
            <a:effectLst/>
          </c:spPr>
          <c:invertIfNegative val="0"/>
          <c:dPt>
            <c:idx val="1"/>
            <c:invertIfNegative val="0"/>
            <c:bubble3D val="0"/>
            <c:spPr>
              <a:solidFill>
                <a:schemeClr val="bg1">
                  <a:lumMod val="85000"/>
                </a:schemeClr>
              </a:solidFill>
              <a:ln>
                <a:solidFill>
                  <a:srgbClr val="D9D9D9"/>
                </a:solidFill>
              </a:ln>
              <a:effectLst/>
            </c:spPr>
            <c:extLst>
              <c:ext xmlns:c16="http://schemas.microsoft.com/office/drawing/2014/chart" uri="{C3380CC4-5D6E-409C-BE32-E72D297353CC}">
                <c16:uniqueId val="{00000006-7D9A-C344-A2C9-07359AA1321E}"/>
              </c:ext>
            </c:extLst>
          </c:dPt>
          <c:val>
            <c:numRef>
              <c:f>'Background Tab'!$C$15:$C$16</c:f>
              <c:numCache>
                <c:formatCode>General</c:formatCode>
                <c:ptCount val="2"/>
                <c:pt idx="1">
                  <c:v>40</c:v>
                </c:pt>
              </c:numCache>
            </c:numRef>
          </c:val>
          <c:extLst>
            <c:ext xmlns:c16="http://schemas.microsoft.com/office/drawing/2014/chart" uri="{C3380CC4-5D6E-409C-BE32-E72D297353CC}">
              <c16:uniqueId val="{00000007-7D9A-C344-A2C9-07359AA1321E}"/>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1B7D-034C-86B3-CD36E42C4AE0}"/>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1B7D-034C-86B3-CD36E42C4AE0}"/>
              </c:ext>
            </c:extLst>
          </c:dPt>
          <c:val>
            <c:numRef>
              <c:f>'Background Tab'!$B$4:$B$5</c:f>
              <c:numCache>
                <c:formatCode>General</c:formatCode>
                <c:ptCount val="2"/>
                <c:pt idx="0">
                  <c:v>48</c:v>
                </c:pt>
                <c:pt idx="1">
                  <c:v>1</c:v>
                </c:pt>
              </c:numCache>
            </c:numRef>
          </c:val>
          <c:extLst>
            <c:ext xmlns:c16="http://schemas.microsoft.com/office/drawing/2014/chart" uri="{C3380CC4-5D6E-409C-BE32-E72D297353CC}">
              <c16:uniqueId val="{00000004-1B7D-034C-86B3-CD36E42C4AE0}"/>
            </c:ext>
          </c:extLst>
        </c:ser>
        <c:ser>
          <c:idx val="1"/>
          <c:order val="1"/>
          <c:spPr>
            <a:solidFill>
              <a:schemeClr val="bg1">
                <a:lumMod val="75000"/>
                <a:alpha val="62000"/>
              </a:schemeClr>
            </a:solidFill>
            <a:ln>
              <a:noFill/>
            </a:ln>
            <a:effectLst/>
          </c:spPr>
          <c:invertIfNegative val="0"/>
          <c:val>
            <c:numRef>
              <c:f>'Background Tab'!$C$4:$C$5</c:f>
              <c:numCache>
                <c:formatCode>General</c:formatCode>
                <c:ptCount val="2"/>
                <c:pt idx="1">
                  <c:v>47</c:v>
                </c:pt>
              </c:numCache>
            </c:numRef>
          </c:val>
          <c:extLst>
            <c:ext xmlns:c16="http://schemas.microsoft.com/office/drawing/2014/chart" uri="{C3380CC4-5D6E-409C-BE32-E72D297353CC}">
              <c16:uniqueId val="{00000005-1B7D-034C-86B3-CD36E42C4AE0}"/>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dPt>
            <c:idx val="0"/>
            <c:invertIfNegative val="0"/>
            <c:bubble3D val="0"/>
            <c:spPr>
              <a:noFill/>
              <a:ln>
                <a:noFill/>
              </a:ln>
              <a:effectLst/>
            </c:spPr>
            <c:extLst>
              <c:ext xmlns:c16="http://schemas.microsoft.com/office/drawing/2014/chart" uri="{C3380CC4-5D6E-409C-BE32-E72D297353CC}">
                <c16:uniqueId val="{00000001-CC1C-AB49-AD62-1BA76E67765E}"/>
              </c:ext>
            </c:extLst>
          </c:dPt>
          <c:dPt>
            <c:idx val="1"/>
            <c:invertIfNegative val="0"/>
            <c:bubble3D val="0"/>
            <c:spPr>
              <a:solidFill>
                <a:schemeClr val="accent4">
                  <a:lumMod val="75000"/>
                </a:schemeClr>
              </a:solidFill>
              <a:ln>
                <a:noFill/>
              </a:ln>
              <a:effectLst/>
            </c:spPr>
            <c:extLst>
              <c:ext xmlns:c16="http://schemas.microsoft.com/office/drawing/2014/chart" uri="{C3380CC4-5D6E-409C-BE32-E72D297353CC}">
                <c16:uniqueId val="{00000003-CC1C-AB49-AD62-1BA76E67765E}"/>
              </c:ext>
            </c:extLst>
          </c:dPt>
          <c:val>
            <c:numRef>
              <c:f>'Background Tab'!$B$9:$B$10</c:f>
              <c:numCache>
                <c:formatCode>General</c:formatCode>
                <c:ptCount val="2"/>
                <c:pt idx="0">
                  <c:v>13</c:v>
                </c:pt>
                <c:pt idx="1">
                  <c:v>-9</c:v>
                </c:pt>
              </c:numCache>
            </c:numRef>
          </c:val>
          <c:extLst>
            <c:ext xmlns:c16="http://schemas.microsoft.com/office/drawing/2014/chart" uri="{C3380CC4-5D6E-409C-BE32-E72D297353CC}">
              <c16:uniqueId val="{00000004-CC1C-AB49-AD62-1BA76E67765E}"/>
            </c:ext>
          </c:extLst>
        </c:ser>
        <c:ser>
          <c:idx val="1"/>
          <c:order val="1"/>
          <c:spPr>
            <a:solidFill>
              <a:schemeClr val="bg1">
                <a:lumMod val="85000"/>
              </a:schemeClr>
            </a:solidFill>
            <a:ln>
              <a:solidFill>
                <a:srgbClr val="D9D9D9"/>
              </a:solidFill>
            </a:ln>
            <a:effectLst/>
          </c:spPr>
          <c:invertIfNegative val="0"/>
          <c:val>
            <c:numRef>
              <c:f>'Background Tab'!$C$9:$C$10</c:f>
              <c:numCache>
                <c:formatCode>General</c:formatCode>
                <c:ptCount val="2"/>
                <c:pt idx="1">
                  <c:v>22</c:v>
                </c:pt>
              </c:numCache>
            </c:numRef>
          </c:val>
          <c:extLst>
            <c:ext xmlns:c16="http://schemas.microsoft.com/office/drawing/2014/chart" uri="{C3380CC4-5D6E-409C-BE32-E72D297353CC}">
              <c16:uniqueId val="{00000005-CC1C-AB49-AD62-1BA76E67765E}"/>
            </c:ext>
          </c:extLst>
        </c:ser>
        <c:dLbls>
          <c:showLegendKey val="0"/>
          <c:showVal val="0"/>
          <c:showCatName val="0"/>
          <c:showSerName val="0"/>
          <c:showPercent val="0"/>
          <c:showBubbleSize val="0"/>
        </c:dLbls>
        <c:gapWidth val="150"/>
        <c:overlap val="100"/>
        <c:axId val="400275967"/>
        <c:axId val="400117711"/>
      </c:barChart>
      <c:catAx>
        <c:axId val="400275967"/>
        <c:scaling>
          <c:orientation val="minMax"/>
        </c:scaling>
        <c:delete val="1"/>
        <c:axPos val="r"/>
        <c:numFmt formatCode="General" sourceLinked="1"/>
        <c:majorTickMark val="none"/>
        <c:minorTickMark val="none"/>
        <c:tickLblPos val="nextTo"/>
        <c:crossAx val="400117711"/>
        <c:crosses val="max"/>
        <c:auto val="1"/>
        <c:lblAlgn val="ctr"/>
        <c:lblOffset val="100"/>
        <c:noMultiLvlLbl val="0"/>
      </c:catAx>
      <c:valAx>
        <c:axId val="400117711"/>
        <c:scaling>
          <c:orientation val="minMax"/>
          <c:min val="0"/>
        </c:scaling>
        <c:delete val="1"/>
        <c:axPos val="b"/>
        <c:numFmt formatCode="General" sourceLinked="1"/>
        <c:majorTickMark val="out"/>
        <c:minorTickMark val="none"/>
        <c:tickLblPos val="nextTo"/>
        <c:crossAx val="40027596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39.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0.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1.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2.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3.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4.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5.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6.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7.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8.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49.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0.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1.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2.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3.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4.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5.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6.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7.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8.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59.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0.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1.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2.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3.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4.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5.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6.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7.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8.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69.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0.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1.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2.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3.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4.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5.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6.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7.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8.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79.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80.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81.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CheckBox" fmlaLink="$R$26" lockText="1" noThreeD="1"/>
</file>

<file path=xl/ctrlProps/ctrlProp10.xml><?xml version="1.0" encoding="utf-8"?>
<formControlPr xmlns="http://schemas.microsoft.com/office/spreadsheetml/2009/9/main" objectType="CheckBox" fmlaLink="$R$43" lockText="1" noThreeD="1"/>
</file>

<file path=xl/ctrlProps/ctrlProp100.xml><?xml version="1.0" encoding="utf-8"?>
<formControlPr xmlns="http://schemas.microsoft.com/office/spreadsheetml/2009/9/main" objectType="CheckBox" fmlaLink="$R$30" lockText="1" noThreeD="1"/>
</file>

<file path=xl/ctrlProps/ctrlProp101.xml><?xml version="1.0" encoding="utf-8"?>
<formControlPr xmlns="http://schemas.microsoft.com/office/spreadsheetml/2009/9/main" objectType="CheckBox" fmlaLink="$R$36" lockText="1" noThreeD="1"/>
</file>

<file path=xl/ctrlProps/ctrlProp102.xml><?xml version="1.0" encoding="utf-8"?>
<formControlPr xmlns="http://schemas.microsoft.com/office/spreadsheetml/2009/9/main" objectType="CheckBox" fmlaLink="$R$48" lockText="1" noThreeD="1"/>
</file>

<file path=xl/ctrlProps/ctrlProp103.xml><?xml version="1.0" encoding="utf-8"?>
<formControlPr xmlns="http://schemas.microsoft.com/office/spreadsheetml/2009/9/main" objectType="CheckBox" fmlaLink="$R$42" lockText="1" noThreeD="1"/>
</file>

<file path=xl/ctrlProps/ctrlProp104.xml><?xml version="1.0" encoding="utf-8"?>
<formControlPr xmlns="http://schemas.microsoft.com/office/spreadsheetml/2009/9/main" objectType="CheckBox" fmlaLink="$R$22" lockText="1" noThreeD="1"/>
</file>

<file path=xl/ctrlProps/ctrlProp105.xml><?xml version="1.0" encoding="utf-8"?>
<formControlPr xmlns="http://schemas.microsoft.com/office/spreadsheetml/2009/9/main" objectType="CheckBox" fmlaLink="$R$28" lockText="1" noThreeD="1"/>
</file>

<file path=xl/ctrlProps/ctrlProp106.xml><?xml version="1.0" encoding="utf-8"?>
<formControlPr xmlns="http://schemas.microsoft.com/office/spreadsheetml/2009/9/main" objectType="CheckBox" fmlaLink="$R$38" lockText="1" noThreeD="1"/>
</file>

<file path=xl/ctrlProps/ctrlProp107.xml><?xml version="1.0" encoding="utf-8"?>
<formControlPr xmlns="http://schemas.microsoft.com/office/spreadsheetml/2009/9/main" objectType="CheckBox" fmlaLink="$R$50" lockText="1" noThreeD="1"/>
</file>

<file path=xl/ctrlProps/ctrlProp108.xml><?xml version="1.0" encoding="utf-8"?>
<formControlPr xmlns="http://schemas.microsoft.com/office/spreadsheetml/2009/9/main" objectType="CheckBox" fmlaLink="$R$44" lockText="1" noThreeD="1"/>
</file>

<file path=xl/ctrlProps/ctrlProp109.xml><?xml version="1.0" encoding="utf-8"?>
<formControlPr xmlns="http://schemas.microsoft.com/office/spreadsheetml/2009/9/main" objectType="CheckBox" fmlaLink="$R$56" lockText="1" noThreeD="1"/>
</file>

<file path=xl/ctrlProps/ctrlProp11.xml><?xml version="1.0" encoding="utf-8"?>
<formControlPr xmlns="http://schemas.microsoft.com/office/spreadsheetml/2009/9/main" objectType="CheckBox" fmlaLink="$R$52" lockText="1" noThreeD="1"/>
</file>

<file path=xl/ctrlProps/ctrlProp110.xml><?xml version="1.0" encoding="utf-8"?>
<formControlPr xmlns="http://schemas.microsoft.com/office/spreadsheetml/2009/9/main" objectType="CheckBox" fmlaLink="$R$22" lockText="1" noThreeD="1"/>
</file>

<file path=xl/ctrlProps/ctrlProp111.xml><?xml version="1.0" encoding="utf-8"?>
<formControlPr xmlns="http://schemas.microsoft.com/office/spreadsheetml/2009/9/main" objectType="CheckBox" fmlaLink="$R$28" lockText="1" noThreeD="1"/>
</file>

<file path=xl/ctrlProps/ctrlProp112.xml><?xml version="1.0" encoding="utf-8"?>
<formControlPr xmlns="http://schemas.microsoft.com/office/spreadsheetml/2009/9/main" objectType="CheckBox" fmlaLink="$R$34" lockText="1" noThreeD="1"/>
</file>

<file path=xl/ctrlProps/ctrlProp113.xml><?xml version="1.0" encoding="utf-8"?>
<formControlPr xmlns="http://schemas.microsoft.com/office/spreadsheetml/2009/9/main" objectType="CheckBox" fmlaLink="$R$46" lockText="1" noThreeD="1"/>
</file>

<file path=xl/ctrlProps/ctrlProp114.xml><?xml version="1.0" encoding="utf-8"?>
<formControlPr xmlns="http://schemas.microsoft.com/office/spreadsheetml/2009/9/main" objectType="CheckBox" fmlaLink="$R$40" lockText="1" noThreeD="1"/>
</file>

<file path=xl/ctrlProps/ctrlProp115.xml><?xml version="1.0" encoding="utf-8"?>
<formControlPr xmlns="http://schemas.microsoft.com/office/spreadsheetml/2009/9/main" objectType="CheckBox" fmlaLink="$R$59" lockText="1" noThreeD="1"/>
</file>

<file path=xl/ctrlProps/ctrlProp116.xml><?xml version="1.0" encoding="utf-8"?>
<formControlPr xmlns="http://schemas.microsoft.com/office/spreadsheetml/2009/9/main" objectType="CheckBox" fmlaLink="$R$64" lockText="1" noThreeD="1"/>
</file>

<file path=xl/ctrlProps/ctrlProp117.xml><?xml version="1.0" encoding="utf-8"?>
<formControlPr xmlns="http://schemas.microsoft.com/office/spreadsheetml/2009/9/main" objectType="CheckBox" fmlaLink="$R$70" lockText="1" noThreeD="1"/>
</file>

<file path=xl/ctrlProps/ctrlProp118.xml><?xml version="1.0" encoding="utf-8"?>
<formControlPr xmlns="http://schemas.microsoft.com/office/spreadsheetml/2009/9/main" objectType="CheckBox" fmlaLink="$R$91" lockText="1" noThreeD="1"/>
</file>

<file path=xl/ctrlProps/ctrlProp119.xml><?xml version="1.0" encoding="utf-8"?>
<formControlPr xmlns="http://schemas.microsoft.com/office/spreadsheetml/2009/9/main" objectType="CheckBox" fmlaLink="$R$97" lockText="1" noThreeD="1"/>
</file>

<file path=xl/ctrlProps/ctrlProp12.xml><?xml version="1.0" encoding="utf-8"?>
<formControlPr xmlns="http://schemas.microsoft.com/office/spreadsheetml/2009/9/main" objectType="CheckBox" fmlaLink="$R$26" lockText="1" noThreeD="1"/>
</file>

<file path=xl/ctrlProps/ctrlProp120.xml><?xml version="1.0" encoding="utf-8"?>
<formControlPr xmlns="http://schemas.microsoft.com/office/spreadsheetml/2009/9/main" objectType="CheckBox" fmlaLink="$R$105" lockText="1" noThreeD="1"/>
</file>

<file path=xl/ctrlProps/ctrlProp121.xml><?xml version="1.0" encoding="utf-8"?>
<formControlPr xmlns="http://schemas.microsoft.com/office/spreadsheetml/2009/9/main" objectType="CheckBox" fmlaLink="$R$79" lockText="1" noThreeD="1"/>
</file>

<file path=xl/ctrlProps/ctrlProp13.xml><?xml version="1.0" encoding="utf-8"?>
<formControlPr xmlns="http://schemas.microsoft.com/office/spreadsheetml/2009/9/main" objectType="CheckBox" fmlaLink="$R$33" lockText="1" noThreeD="1"/>
</file>

<file path=xl/ctrlProps/ctrlProp14.xml><?xml version="1.0" encoding="utf-8"?>
<formControlPr xmlns="http://schemas.microsoft.com/office/spreadsheetml/2009/9/main" objectType="CheckBox" fmlaLink="$R$40" lockText="1" noThreeD="1"/>
</file>

<file path=xl/ctrlProps/ctrlProp15.xml><?xml version="1.0" encoding="utf-8"?>
<formControlPr xmlns="http://schemas.microsoft.com/office/spreadsheetml/2009/9/main" objectType="CheckBox" fmlaLink="$R$47" lockText="1" noThreeD="1"/>
</file>

<file path=xl/ctrlProps/ctrlProp16.xml><?xml version="1.0" encoding="utf-8"?>
<formControlPr xmlns="http://schemas.microsoft.com/office/spreadsheetml/2009/9/main" objectType="CheckBox" fmlaLink="$R$55" lockText="1" noThreeD="1"/>
</file>

<file path=xl/ctrlProps/ctrlProp17.xml><?xml version="1.0" encoding="utf-8"?>
<formControlPr xmlns="http://schemas.microsoft.com/office/spreadsheetml/2009/9/main" objectType="CheckBox" fmlaLink="$R$65" lockText="1" noThreeD="1"/>
</file>

<file path=xl/ctrlProps/ctrlProp18.xml><?xml version="1.0" encoding="utf-8"?>
<formControlPr xmlns="http://schemas.microsoft.com/office/spreadsheetml/2009/9/main" objectType="CheckBox" fmlaLink="$R$26" lockText="1" noThreeD="1"/>
</file>

<file path=xl/ctrlProps/ctrlProp19.xml><?xml version="1.0" encoding="utf-8"?>
<formControlPr xmlns="http://schemas.microsoft.com/office/spreadsheetml/2009/9/main" objectType="CheckBox" fmlaLink="$R$33" lockText="1" noThreeD="1"/>
</file>

<file path=xl/ctrlProps/ctrlProp2.xml><?xml version="1.0" encoding="utf-8"?>
<formControlPr xmlns="http://schemas.microsoft.com/office/spreadsheetml/2009/9/main" objectType="CheckBox" fmlaLink="$R$33" lockText="1" noThreeD="1"/>
</file>

<file path=xl/ctrlProps/ctrlProp20.xml><?xml version="1.0" encoding="utf-8"?>
<formControlPr xmlns="http://schemas.microsoft.com/office/spreadsheetml/2009/9/main" objectType="CheckBox" fmlaLink="$R$40" lockText="1" noThreeD="1"/>
</file>

<file path=xl/ctrlProps/ctrlProp21.xml><?xml version="1.0" encoding="utf-8"?>
<formControlPr xmlns="http://schemas.microsoft.com/office/spreadsheetml/2009/9/main" objectType="CheckBox" fmlaLink="$R$47" lockText="1" noThreeD="1"/>
</file>

<file path=xl/ctrlProps/ctrlProp22.xml><?xml version="1.0" encoding="utf-8"?>
<formControlPr xmlns="http://schemas.microsoft.com/office/spreadsheetml/2009/9/main" objectType="CheckBox" fmlaLink="$R$55" lockText="1" noThreeD="1"/>
</file>

<file path=xl/ctrlProps/ctrlProp23.xml><?xml version="1.0" encoding="utf-8"?>
<formControlPr xmlns="http://schemas.microsoft.com/office/spreadsheetml/2009/9/main" objectType="CheckBox" fmlaLink="$R$26" lockText="1" noThreeD="1"/>
</file>

<file path=xl/ctrlProps/ctrlProp24.xml><?xml version="1.0" encoding="utf-8"?>
<formControlPr xmlns="http://schemas.microsoft.com/office/spreadsheetml/2009/9/main" objectType="CheckBox" fmlaLink="$R$33" lockText="1" noThreeD="1"/>
</file>

<file path=xl/ctrlProps/ctrlProp25.xml><?xml version="1.0" encoding="utf-8"?>
<formControlPr xmlns="http://schemas.microsoft.com/office/spreadsheetml/2009/9/main" objectType="CheckBox" fmlaLink="$R$29" lockText="1" noThreeD="1"/>
</file>

<file path=xl/ctrlProps/ctrlProp26.xml><?xml version="1.0" encoding="utf-8"?>
<formControlPr xmlns="http://schemas.microsoft.com/office/spreadsheetml/2009/9/main" objectType="CheckBox" fmlaLink="$R$36" lockText="1" noThreeD="1"/>
</file>

<file path=xl/ctrlProps/ctrlProp27.xml><?xml version="1.0" encoding="utf-8"?>
<formControlPr xmlns="http://schemas.microsoft.com/office/spreadsheetml/2009/9/main" objectType="CheckBox" fmlaLink="$R$43" lockText="1" noThreeD="1"/>
</file>

<file path=xl/ctrlProps/ctrlProp28.xml><?xml version="1.0" encoding="utf-8"?>
<formControlPr xmlns="http://schemas.microsoft.com/office/spreadsheetml/2009/9/main" objectType="CheckBox" fmlaLink="$R$50" lockText="1" noThreeD="1"/>
</file>

<file path=xl/ctrlProps/ctrlProp29.xml><?xml version="1.0" encoding="utf-8"?>
<formControlPr xmlns="http://schemas.microsoft.com/office/spreadsheetml/2009/9/main" objectType="CheckBox" fmlaLink="$R$58" lockText="1" noThreeD="1"/>
</file>

<file path=xl/ctrlProps/ctrlProp3.xml><?xml version="1.0" encoding="utf-8"?>
<formControlPr xmlns="http://schemas.microsoft.com/office/spreadsheetml/2009/9/main" objectType="CheckBox" fmlaLink="$R$40" lockText="1" noThreeD="1"/>
</file>

<file path=xl/ctrlProps/ctrlProp30.xml><?xml version="1.0" encoding="utf-8"?>
<formControlPr xmlns="http://schemas.microsoft.com/office/spreadsheetml/2009/9/main" objectType="CheckBox" fmlaLink="$R$29" lockText="1" noThreeD="1"/>
</file>

<file path=xl/ctrlProps/ctrlProp31.xml><?xml version="1.0" encoding="utf-8"?>
<formControlPr xmlns="http://schemas.microsoft.com/office/spreadsheetml/2009/9/main" objectType="CheckBox" fmlaLink="$R$30" lockText="1" noThreeD="1"/>
</file>

<file path=xl/ctrlProps/ctrlProp32.xml><?xml version="1.0" encoding="utf-8"?>
<formControlPr xmlns="http://schemas.microsoft.com/office/spreadsheetml/2009/9/main" objectType="CheckBox" fmlaLink="$R$31" lockText="1" noThreeD="1"/>
</file>

<file path=xl/ctrlProps/ctrlProp33.xml><?xml version="1.0" encoding="utf-8"?>
<formControlPr xmlns="http://schemas.microsoft.com/office/spreadsheetml/2009/9/main" objectType="CheckBox" fmlaLink="$R$32" lockText="1" noThreeD="1"/>
</file>

<file path=xl/ctrlProps/ctrlProp34.xml><?xml version="1.0" encoding="utf-8"?>
<formControlPr xmlns="http://schemas.microsoft.com/office/spreadsheetml/2009/9/main" objectType="CheckBox" fmlaLink="$R$45" lockText="1" noThreeD="1"/>
</file>

<file path=xl/ctrlProps/ctrlProp35.xml><?xml version="1.0" encoding="utf-8"?>
<formControlPr xmlns="http://schemas.microsoft.com/office/spreadsheetml/2009/9/main" objectType="CheckBox" fmlaLink="$R$53" lockText="1" noThreeD="1"/>
</file>

<file path=xl/ctrlProps/ctrlProp36.xml><?xml version="1.0" encoding="utf-8"?>
<formControlPr xmlns="http://schemas.microsoft.com/office/spreadsheetml/2009/9/main" objectType="CheckBox" fmlaLink="$R$60" lockText="1" noThreeD="1"/>
</file>

<file path=xl/ctrlProps/ctrlProp37.xml><?xml version="1.0" encoding="utf-8"?>
<formControlPr xmlns="http://schemas.microsoft.com/office/spreadsheetml/2009/9/main" objectType="CheckBox" fmlaLink="$R$34" lockText="1" noThreeD="1"/>
</file>

<file path=xl/ctrlProps/ctrlProp38.xml><?xml version="1.0" encoding="utf-8"?>
<formControlPr xmlns="http://schemas.microsoft.com/office/spreadsheetml/2009/9/main" objectType="CheckBox" fmlaLink="$R$49" lockText="1" noThreeD="1"/>
</file>

<file path=xl/ctrlProps/ctrlProp39.xml><?xml version="1.0" encoding="utf-8"?>
<formControlPr xmlns="http://schemas.microsoft.com/office/spreadsheetml/2009/9/main" objectType="CheckBox" fmlaLink="$R$56" lockText="1" noThreeD="1"/>
</file>

<file path=xl/ctrlProps/ctrlProp4.xml><?xml version="1.0" encoding="utf-8"?>
<formControlPr xmlns="http://schemas.microsoft.com/office/spreadsheetml/2009/9/main" objectType="CheckBox" fmlaLink="$R$47" lockText="1" noThreeD="1"/>
</file>

<file path=xl/ctrlProps/ctrlProp40.xml><?xml version="1.0" encoding="utf-8"?>
<formControlPr xmlns="http://schemas.microsoft.com/office/spreadsheetml/2009/9/main" objectType="CheckBox" fmlaLink="$R$63" lockText="1" noThreeD="1"/>
</file>

<file path=xl/ctrlProps/ctrlProp41.xml><?xml version="1.0" encoding="utf-8"?>
<formControlPr xmlns="http://schemas.microsoft.com/office/spreadsheetml/2009/9/main" objectType="CheckBox" fmlaLink="$R$72" lockText="1" noThreeD="1"/>
</file>

<file path=xl/ctrlProps/ctrlProp42.xml><?xml version="1.0" encoding="utf-8"?>
<formControlPr xmlns="http://schemas.microsoft.com/office/spreadsheetml/2009/9/main" objectType="CheckBox" fmlaLink="$R$79" lockText="1" noThreeD="1"/>
</file>

<file path=xl/ctrlProps/ctrlProp43.xml><?xml version="1.0" encoding="utf-8"?>
<formControlPr xmlns="http://schemas.microsoft.com/office/spreadsheetml/2009/9/main" objectType="CheckBox" fmlaLink="$R$41" lockText="1" noThreeD="1"/>
</file>

<file path=xl/ctrlProps/ctrlProp44.xml><?xml version="1.0" encoding="utf-8"?>
<formControlPr xmlns="http://schemas.microsoft.com/office/spreadsheetml/2009/9/main" objectType="CheckBox" fmlaLink="$R$28" lockText="1" noThreeD="1"/>
</file>

<file path=xl/ctrlProps/ctrlProp45.xml><?xml version="1.0" encoding="utf-8"?>
<formControlPr xmlns="http://schemas.microsoft.com/office/spreadsheetml/2009/9/main" objectType="CheckBox" fmlaLink="$R$35" lockText="1" noThreeD="1"/>
</file>

<file path=xl/ctrlProps/ctrlProp46.xml><?xml version="1.0" encoding="utf-8"?>
<formControlPr xmlns="http://schemas.microsoft.com/office/spreadsheetml/2009/9/main" objectType="CheckBox" fmlaLink="$R$48" lockText="1" noThreeD="1"/>
</file>

<file path=xl/ctrlProps/ctrlProp47.xml><?xml version="1.0" encoding="utf-8"?>
<formControlPr xmlns="http://schemas.microsoft.com/office/spreadsheetml/2009/9/main" objectType="CheckBox" fmlaLink="$R$35" lockText="1" noThreeD="1"/>
</file>

<file path=xl/ctrlProps/ctrlProp48.xml><?xml version="1.0" encoding="utf-8"?>
<formControlPr xmlns="http://schemas.microsoft.com/office/spreadsheetml/2009/9/main" objectType="CheckBox" fmlaLink="$R$35" lockText="1" noThreeD="1"/>
</file>

<file path=xl/ctrlProps/ctrlProp49.xml><?xml version="1.0" encoding="utf-8"?>
<formControlPr xmlns="http://schemas.microsoft.com/office/spreadsheetml/2009/9/main" objectType="CheckBox" fmlaLink="$R$43" lockText="1" noThreeD="1"/>
</file>

<file path=xl/ctrlProps/ctrlProp5.xml><?xml version="1.0" encoding="utf-8"?>
<formControlPr xmlns="http://schemas.microsoft.com/office/spreadsheetml/2009/9/main" objectType="CheckBox" fmlaLink="$R$26" lockText="1" noThreeD="1"/>
</file>

<file path=xl/ctrlProps/ctrlProp50.xml><?xml version="1.0" encoding="utf-8"?>
<formControlPr xmlns="http://schemas.microsoft.com/office/spreadsheetml/2009/9/main" objectType="CheckBox" fmlaLink="$R$28" lockText="1" noThreeD="1"/>
</file>

<file path=xl/ctrlProps/ctrlProp51.xml><?xml version="1.0" encoding="utf-8"?>
<formControlPr xmlns="http://schemas.microsoft.com/office/spreadsheetml/2009/9/main" objectType="CheckBox" fmlaLink="$R$35" lockText="1" noThreeD="1"/>
</file>

<file path=xl/ctrlProps/ctrlProp52.xml><?xml version="1.0" encoding="utf-8"?>
<formControlPr xmlns="http://schemas.microsoft.com/office/spreadsheetml/2009/9/main" objectType="CheckBox" fmlaLink="$R$42" lockText="1" noThreeD="1"/>
</file>

<file path=xl/ctrlProps/ctrlProp53.xml><?xml version="1.0" encoding="utf-8"?>
<formControlPr xmlns="http://schemas.microsoft.com/office/spreadsheetml/2009/9/main" objectType="CheckBox" fmlaLink="$R$28" lockText="1" noThreeD="1"/>
</file>

<file path=xl/ctrlProps/ctrlProp54.xml><?xml version="1.0" encoding="utf-8"?>
<formControlPr xmlns="http://schemas.microsoft.com/office/spreadsheetml/2009/9/main" objectType="CheckBox" fmlaLink="$R$40" lockText="1" noThreeD="1"/>
</file>

<file path=xl/ctrlProps/ctrlProp55.xml><?xml version="1.0" encoding="utf-8"?>
<formControlPr xmlns="http://schemas.microsoft.com/office/spreadsheetml/2009/9/main" objectType="CheckBox" fmlaLink="$R$45" lockText="1" noThreeD="1"/>
</file>

<file path=xl/ctrlProps/ctrlProp56.xml><?xml version="1.0" encoding="utf-8"?>
<formControlPr xmlns="http://schemas.microsoft.com/office/spreadsheetml/2009/9/main" objectType="CheckBox" fmlaLink="$R$51" lockText="1" noThreeD="1"/>
</file>

<file path=xl/ctrlProps/ctrlProp57.xml><?xml version="1.0" encoding="utf-8"?>
<formControlPr xmlns="http://schemas.microsoft.com/office/spreadsheetml/2009/9/main" objectType="CheckBox" fmlaLink="$R$61" lockText="1" noThreeD="1"/>
</file>

<file path=xl/ctrlProps/ctrlProp58.xml><?xml version="1.0" encoding="utf-8"?>
<formControlPr xmlns="http://schemas.microsoft.com/office/spreadsheetml/2009/9/main" objectType="CheckBox" fmlaLink="$R$67" lockText="1" noThreeD="1"/>
</file>

<file path=xl/ctrlProps/ctrlProp59.xml><?xml version="1.0" encoding="utf-8"?>
<formControlPr xmlns="http://schemas.microsoft.com/office/spreadsheetml/2009/9/main" objectType="CheckBox" fmlaLink="$R$146" lockText="1" noThreeD="1"/>
</file>

<file path=xl/ctrlProps/ctrlProp6.xml><?xml version="1.0" encoding="utf-8"?>
<formControlPr xmlns="http://schemas.microsoft.com/office/spreadsheetml/2009/9/main" objectType="CheckBox" fmlaLink="$R$33" lockText="1" noThreeD="1"/>
</file>

<file path=xl/ctrlProps/ctrlProp60.xml><?xml version="1.0" encoding="utf-8"?>
<formControlPr xmlns="http://schemas.microsoft.com/office/spreadsheetml/2009/9/main" objectType="CheckBox" fmlaLink="$R$154" lockText="1" noThreeD="1"/>
</file>

<file path=xl/ctrlProps/ctrlProp61.xml><?xml version="1.0" encoding="utf-8"?>
<formControlPr xmlns="http://schemas.microsoft.com/office/spreadsheetml/2009/9/main" objectType="CheckBox" fmlaLink="$R$163" lockText="1" noThreeD="1"/>
</file>

<file path=xl/ctrlProps/ctrlProp62.xml><?xml version="1.0" encoding="utf-8"?>
<formControlPr xmlns="http://schemas.microsoft.com/office/spreadsheetml/2009/9/main" objectType="CheckBox" fmlaLink="$R$169" lockText="1" noThreeD="1"/>
</file>

<file path=xl/ctrlProps/ctrlProp63.xml><?xml version="1.0" encoding="utf-8"?>
<formControlPr xmlns="http://schemas.microsoft.com/office/spreadsheetml/2009/9/main" objectType="CheckBox" fmlaLink="$R$175" lockText="1" noThreeD="1"/>
</file>

<file path=xl/ctrlProps/ctrlProp64.xml><?xml version="1.0" encoding="utf-8"?>
<formControlPr xmlns="http://schemas.microsoft.com/office/spreadsheetml/2009/9/main" objectType="CheckBox" fmlaLink="$R$181" lockText="1" noThreeD="1"/>
</file>

<file path=xl/ctrlProps/ctrlProp65.xml><?xml version="1.0" encoding="utf-8"?>
<formControlPr xmlns="http://schemas.microsoft.com/office/spreadsheetml/2009/9/main" objectType="CheckBox" fmlaLink="$R$187" lockText="1" noThreeD="1"/>
</file>

<file path=xl/ctrlProps/ctrlProp66.xml><?xml version="1.0" encoding="utf-8"?>
<formControlPr xmlns="http://schemas.microsoft.com/office/spreadsheetml/2009/9/main" objectType="CheckBox" fmlaLink="$R$61" lockText="1" noThreeD="1"/>
</file>

<file path=xl/ctrlProps/ctrlProp67.xml><?xml version="1.0" encoding="utf-8"?>
<formControlPr xmlns="http://schemas.microsoft.com/office/spreadsheetml/2009/9/main" objectType="CheckBox" fmlaLink="$R$67" lockText="1" noThreeD="1"/>
</file>

<file path=xl/ctrlProps/ctrlProp68.xml><?xml version="1.0" encoding="utf-8"?>
<formControlPr xmlns="http://schemas.microsoft.com/office/spreadsheetml/2009/9/main" objectType="CheckBox" fmlaLink="$R$61" lockText="1" noThreeD="1"/>
</file>

<file path=xl/ctrlProps/ctrlProp69.xml><?xml version="1.0" encoding="utf-8"?>
<formControlPr xmlns="http://schemas.microsoft.com/office/spreadsheetml/2009/9/main" objectType="CheckBox" fmlaLink="$R$67" lockText="1" noThreeD="1"/>
</file>

<file path=xl/ctrlProps/ctrlProp7.xml><?xml version="1.0" encoding="utf-8"?>
<formControlPr xmlns="http://schemas.microsoft.com/office/spreadsheetml/2009/9/main" objectType="CheckBox" fmlaLink="$R$40" lockText="1" noThreeD="1"/>
</file>

<file path=xl/ctrlProps/ctrlProp70.xml><?xml version="1.0" encoding="utf-8"?>
<formControlPr xmlns="http://schemas.microsoft.com/office/spreadsheetml/2009/9/main" objectType="CheckBox" fmlaLink="$R$61" lockText="1" noThreeD="1"/>
</file>

<file path=xl/ctrlProps/ctrlProp71.xml><?xml version="1.0" encoding="utf-8"?>
<formControlPr xmlns="http://schemas.microsoft.com/office/spreadsheetml/2009/9/main" objectType="CheckBox" fmlaLink="$R$67" lockText="1" noThreeD="1"/>
</file>

<file path=xl/ctrlProps/ctrlProp72.xml><?xml version="1.0" encoding="utf-8"?>
<formControlPr xmlns="http://schemas.microsoft.com/office/spreadsheetml/2009/9/main" objectType="CheckBox" fmlaLink="$R$45" lockText="1" noThreeD="1"/>
</file>

<file path=xl/ctrlProps/ctrlProp73.xml><?xml version="1.0" encoding="utf-8"?>
<formControlPr xmlns="http://schemas.microsoft.com/office/spreadsheetml/2009/9/main" objectType="CheckBox" fmlaLink="$R$51" lockText="1" noThreeD="1"/>
</file>

<file path=xl/ctrlProps/ctrlProp74.xml><?xml version="1.0" encoding="utf-8"?>
<formControlPr xmlns="http://schemas.microsoft.com/office/spreadsheetml/2009/9/main" objectType="CheckBox" fmlaLink="$R$67" lockText="1" noThreeD="1"/>
</file>

<file path=xl/ctrlProps/ctrlProp75.xml><?xml version="1.0" encoding="utf-8"?>
<formControlPr xmlns="http://schemas.microsoft.com/office/spreadsheetml/2009/9/main" objectType="CheckBox" fmlaLink="$R$61" lockText="1" noThreeD="1"/>
</file>

<file path=xl/ctrlProps/ctrlProp76.xml><?xml version="1.0" encoding="utf-8"?>
<formControlPr xmlns="http://schemas.microsoft.com/office/spreadsheetml/2009/9/main" objectType="CheckBox" fmlaLink="$R$67" lockText="1" noThreeD="1"/>
</file>

<file path=xl/ctrlProps/ctrlProp77.xml><?xml version="1.0" encoding="utf-8"?>
<formControlPr xmlns="http://schemas.microsoft.com/office/spreadsheetml/2009/9/main" objectType="CheckBox" fmlaLink="$R$78" lockText="1" noThreeD="1"/>
</file>

<file path=xl/ctrlProps/ctrlProp78.xml><?xml version="1.0" encoding="utf-8"?>
<formControlPr xmlns="http://schemas.microsoft.com/office/spreadsheetml/2009/9/main" objectType="CheckBox" fmlaLink="$R$84" lockText="1" noThreeD="1"/>
</file>

<file path=xl/ctrlProps/ctrlProp79.xml><?xml version="1.0" encoding="utf-8"?>
<formControlPr xmlns="http://schemas.microsoft.com/office/spreadsheetml/2009/9/main" objectType="CheckBox" fmlaLink="$R$45" lockText="1" noThreeD="1"/>
</file>

<file path=xl/ctrlProps/ctrlProp8.xml><?xml version="1.0" encoding="utf-8"?>
<formControlPr xmlns="http://schemas.microsoft.com/office/spreadsheetml/2009/9/main" objectType="CheckBox" fmlaLink="$R$29" lockText="1" noThreeD="1"/>
</file>

<file path=xl/ctrlProps/ctrlProp80.xml><?xml version="1.0" encoding="utf-8"?>
<formControlPr xmlns="http://schemas.microsoft.com/office/spreadsheetml/2009/9/main" objectType="CheckBox" fmlaLink="$R$45" lockText="1" noThreeD="1"/>
</file>

<file path=xl/ctrlProps/ctrlProp81.xml><?xml version="1.0" encoding="utf-8"?>
<formControlPr xmlns="http://schemas.microsoft.com/office/spreadsheetml/2009/9/main" objectType="CheckBox" fmlaLink="$R$51" lockText="1" noThreeD="1"/>
</file>

<file path=xl/ctrlProps/ctrlProp82.xml><?xml version="1.0" encoding="utf-8"?>
<formControlPr xmlns="http://schemas.microsoft.com/office/spreadsheetml/2009/9/main" objectType="CheckBox" fmlaLink="$R$28" lockText="1" noThreeD="1"/>
</file>

<file path=xl/ctrlProps/ctrlProp83.xml><?xml version="1.0" encoding="utf-8"?>
<formControlPr xmlns="http://schemas.microsoft.com/office/spreadsheetml/2009/9/main" objectType="CheckBox" fmlaLink="$R$34" lockText="1" noThreeD="1"/>
</file>

<file path=xl/ctrlProps/ctrlProp84.xml><?xml version="1.0" encoding="utf-8"?>
<formControlPr xmlns="http://schemas.microsoft.com/office/spreadsheetml/2009/9/main" objectType="CheckBox" fmlaLink="$R$40" lockText="1" noThreeD="1"/>
</file>

<file path=xl/ctrlProps/ctrlProp85.xml><?xml version="1.0" encoding="utf-8"?>
<formControlPr xmlns="http://schemas.microsoft.com/office/spreadsheetml/2009/9/main" objectType="CheckBox" fmlaLink="$R$46" lockText="1" noThreeD="1"/>
</file>

<file path=xl/ctrlProps/ctrlProp86.xml><?xml version="1.0" encoding="utf-8"?>
<formControlPr xmlns="http://schemas.microsoft.com/office/spreadsheetml/2009/9/main" objectType="CheckBox" fmlaLink="$R$34" lockText="1" noThreeD="1"/>
</file>

<file path=xl/ctrlProps/ctrlProp87.xml><?xml version="1.0" encoding="utf-8"?>
<formControlPr xmlns="http://schemas.microsoft.com/office/spreadsheetml/2009/9/main" objectType="CheckBox" fmlaLink="$R$40" lockText="1" noThreeD="1"/>
</file>

<file path=xl/ctrlProps/ctrlProp88.xml><?xml version="1.0" encoding="utf-8"?>
<formControlPr xmlns="http://schemas.microsoft.com/office/spreadsheetml/2009/9/main" objectType="CheckBox" fmlaLink="$R$46" lockText="1" noThreeD="1"/>
</file>

<file path=xl/ctrlProps/ctrlProp89.xml><?xml version="1.0" encoding="utf-8"?>
<formControlPr xmlns="http://schemas.microsoft.com/office/spreadsheetml/2009/9/main" objectType="CheckBox" fmlaLink="$R$52" lockText="1" noThreeD="1"/>
</file>

<file path=xl/ctrlProps/ctrlProp9.xml><?xml version="1.0" encoding="utf-8"?>
<formControlPr xmlns="http://schemas.microsoft.com/office/spreadsheetml/2009/9/main" objectType="CheckBox" fmlaLink="$R$36" lockText="1" noThreeD="1"/>
</file>

<file path=xl/ctrlProps/ctrlProp90.xml><?xml version="1.0" encoding="utf-8"?>
<formControlPr xmlns="http://schemas.microsoft.com/office/spreadsheetml/2009/9/main" objectType="CheckBox" fmlaLink="$R$58" lockText="1" noThreeD="1"/>
</file>

<file path=xl/ctrlProps/ctrlProp91.xml><?xml version="1.0" encoding="utf-8"?>
<formControlPr xmlns="http://schemas.microsoft.com/office/spreadsheetml/2009/9/main" objectType="CheckBox" fmlaLink="$R$64" lockText="1" noThreeD="1"/>
</file>

<file path=xl/ctrlProps/ctrlProp92.xml><?xml version="1.0" encoding="utf-8"?>
<formControlPr xmlns="http://schemas.microsoft.com/office/spreadsheetml/2009/9/main" objectType="CheckBox" fmlaLink="$R$72" lockText="1" noThreeD="1"/>
</file>

<file path=xl/ctrlProps/ctrlProp93.xml><?xml version="1.0" encoding="utf-8"?>
<formControlPr xmlns="http://schemas.microsoft.com/office/spreadsheetml/2009/9/main" objectType="CheckBox" fmlaLink="$R$83" lockText="1" noThreeD="1"/>
</file>

<file path=xl/ctrlProps/ctrlProp94.xml><?xml version="1.0" encoding="utf-8"?>
<formControlPr xmlns="http://schemas.microsoft.com/office/spreadsheetml/2009/9/main" objectType="CheckBox" fmlaLink="$R$89" lockText="1" noThreeD="1"/>
</file>

<file path=xl/ctrlProps/ctrlProp95.xml><?xml version="1.0" encoding="utf-8"?>
<formControlPr xmlns="http://schemas.microsoft.com/office/spreadsheetml/2009/9/main" objectType="CheckBox" fmlaLink="$R$95" lockText="1" noThreeD="1"/>
</file>

<file path=xl/ctrlProps/ctrlProp96.xml><?xml version="1.0" encoding="utf-8"?>
<formControlPr xmlns="http://schemas.microsoft.com/office/spreadsheetml/2009/9/main" objectType="CheckBox" fmlaLink="$R$108" lockText="1" noThreeD="1"/>
</file>

<file path=xl/ctrlProps/ctrlProp97.xml><?xml version="1.0" encoding="utf-8"?>
<formControlPr xmlns="http://schemas.microsoft.com/office/spreadsheetml/2009/9/main" objectType="CheckBox" fmlaLink="$R$114" lockText="1" noThreeD="1"/>
</file>

<file path=xl/ctrlProps/ctrlProp98.xml><?xml version="1.0" encoding="utf-8"?>
<formControlPr xmlns="http://schemas.microsoft.com/office/spreadsheetml/2009/9/main" objectType="CheckBox" fmlaLink="$R$120" lockText="1" noThreeD="1"/>
</file>

<file path=xl/ctrlProps/ctrlProp99.xml><?xml version="1.0" encoding="utf-8"?>
<formControlPr xmlns="http://schemas.microsoft.com/office/spreadsheetml/2009/9/main" objectType="CheckBox" fmlaLink="$R$23" lockText="1" noThreeD="1"/>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4.png"/><Relationship Id="rId7" Type="http://schemas.openxmlformats.org/officeDocument/2006/relationships/chart" Target="../charts/chart24.xml"/><Relationship Id="rId12" Type="http://schemas.openxmlformats.org/officeDocument/2006/relationships/image" Target="../media/image4.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3.jpeg"/><Relationship Id="rId11" Type="http://schemas.openxmlformats.org/officeDocument/2006/relationships/chart" Target="../charts/chart27.xml"/><Relationship Id="rId5" Type="http://schemas.openxmlformats.org/officeDocument/2006/relationships/image" Target="../media/image2.png"/><Relationship Id="rId10" Type="http://schemas.openxmlformats.org/officeDocument/2006/relationships/chart" Target="../charts/chart26.xml"/><Relationship Id="rId4" Type="http://schemas.openxmlformats.org/officeDocument/2006/relationships/image" Target="../media/image15.png"/><Relationship Id="rId9" Type="http://schemas.openxmlformats.org/officeDocument/2006/relationships/chart" Target="../charts/chart25.xml"/></Relationships>
</file>

<file path=xl/drawings/_rels/drawing11.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4.png"/><Relationship Id="rId7" Type="http://schemas.openxmlformats.org/officeDocument/2006/relationships/chart" Target="../charts/chart28.xml"/><Relationship Id="rId12" Type="http://schemas.openxmlformats.org/officeDocument/2006/relationships/image" Target="../media/image4.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3.jpeg"/><Relationship Id="rId11" Type="http://schemas.openxmlformats.org/officeDocument/2006/relationships/chart" Target="../charts/chart31.xml"/><Relationship Id="rId5" Type="http://schemas.openxmlformats.org/officeDocument/2006/relationships/image" Target="../media/image2.png"/><Relationship Id="rId10" Type="http://schemas.openxmlformats.org/officeDocument/2006/relationships/chart" Target="../charts/chart30.xml"/><Relationship Id="rId4" Type="http://schemas.openxmlformats.org/officeDocument/2006/relationships/image" Target="../media/image15.png"/><Relationship Id="rId9" Type="http://schemas.openxmlformats.org/officeDocument/2006/relationships/chart" Target="../charts/chart29.xml"/></Relationships>
</file>

<file path=xl/drawings/_rels/drawing12.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4.png"/><Relationship Id="rId7" Type="http://schemas.openxmlformats.org/officeDocument/2006/relationships/chart" Target="../charts/chart32.xml"/><Relationship Id="rId12" Type="http://schemas.openxmlformats.org/officeDocument/2006/relationships/image" Target="../media/image4.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3.jpeg"/><Relationship Id="rId11" Type="http://schemas.openxmlformats.org/officeDocument/2006/relationships/chart" Target="../charts/chart35.xml"/><Relationship Id="rId5" Type="http://schemas.openxmlformats.org/officeDocument/2006/relationships/image" Target="../media/image2.png"/><Relationship Id="rId10" Type="http://schemas.openxmlformats.org/officeDocument/2006/relationships/chart" Target="../charts/chart34.xml"/><Relationship Id="rId4" Type="http://schemas.openxmlformats.org/officeDocument/2006/relationships/image" Target="../media/image15.png"/><Relationship Id="rId9" Type="http://schemas.openxmlformats.org/officeDocument/2006/relationships/chart" Target="../charts/chart33.xml"/></Relationships>
</file>

<file path=xl/drawings/_rels/drawing13.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2.png"/><Relationship Id="rId7" Type="http://schemas.openxmlformats.org/officeDocument/2006/relationships/chart" Target="../charts/chart36.xml"/><Relationship Id="rId12" Type="http://schemas.openxmlformats.org/officeDocument/2006/relationships/image" Target="../media/image4.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15.png"/><Relationship Id="rId11" Type="http://schemas.openxmlformats.org/officeDocument/2006/relationships/chart" Target="../charts/chart39.xml"/><Relationship Id="rId5" Type="http://schemas.openxmlformats.org/officeDocument/2006/relationships/image" Target="../media/image14.png"/><Relationship Id="rId10" Type="http://schemas.openxmlformats.org/officeDocument/2006/relationships/chart" Target="../charts/chart38.xml"/><Relationship Id="rId4" Type="http://schemas.openxmlformats.org/officeDocument/2006/relationships/image" Target="../media/image3.jpeg"/><Relationship Id="rId9" Type="http://schemas.openxmlformats.org/officeDocument/2006/relationships/chart" Target="../charts/chart37.xml"/></Relationships>
</file>

<file path=xl/drawings/_rels/drawing14.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4.png"/><Relationship Id="rId7" Type="http://schemas.openxmlformats.org/officeDocument/2006/relationships/chart" Target="../charts/chart40.xml"/><Relationship Id="rId12" Type="http://schemas.openxmlformats.org/officeDocument/2006/relationships/image" Target="../media/image4.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3.jpeg"/><Relationship Id="rId11" Type="http://schemas.openxmlformats.org/officeDocument/2006/relationships/chart" Target="../charts/chart43.xml"/><Relationship Id="rId5" Type="http://schemas.openxmlformats.org/officeDocument/2006/relationships/image" Target="../media/image2.png"/><Relationship Id="rId10" Type="http://schemas.openxmlformats.org/officeDocument/2006/relationships/chart" Target="../charts/chart42.xml"/><Relationship Id="rId4" Type="http://schemas.openxmlformats.org/officeDocument/2006/relationships/image" Target="../media/image15.png"/><Relationship Id="rId9" Type="http://schemas.openxmlformats.org/officeDocument/2006/relationships/chart" Target="../charts/chart41.xml"/></Relationships>
</file>

<file path=xl/drawings/_rels/drawing15.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2.png"/><Relationship Id="rId7" Type="http://schemas.openxmlformats.org/officeDocument/2006/relationships/chart" Target="../charts/chart44.xml"/><Relationship Id="rId12" Type="http://schemas.openxmlformats.org/officeDocument/2006/relationships/image" Target="../media/image4.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15.png"/><Relationship Id="rId11" Type="http://schemas.openxmlformats.org/officeDocument/2006/relationships/chart" Target="../charts/chart47.xml"/><Relationship Id="rId5" Type="http://schemas.openxmlformats.org/officeDocument/2006/relationships/image" Target="../media/image14.png"/><Relationship Id="rId10" Type="http://schemas.openxmlformats.org/officeDocument/2006/relationships/chart" Target="../charts/chart46.xml"/><Relationship Id="rId4" Type="http://schemas.openxmlformats.org/officeDocument/2006/relationships/image" Target="../media/image3.jpeg"/><Relationship Id="rId9" Type="http://schemas.openxmlformats.org/officeDocument/2006/relationships/chart" Target="../charts/chart45.xml"/></Relationships>
</file>

<file path=xl/drawings/_rels/drawing16.xml.rels><?xml version="1.0" encoding="UTF-8" standalone="yes"?>
<Relationships xmlns="http://schemas.openxmlformats.org/package/2006/relationships"><Relationship Id="rId8" Type="http://schemas.openxmlformats.org/officeDocument/2006/relationships/chart" Target="../charts/chart49.xml"/><Relationship Id="rId3" Type="http://schemas.openxmlformats.org/officeDocument/2006/relationships/image" Target="../media/image15.png"/><Relationship Id="rId7" Type="http://schemas.openxmlformats.org/officeDocument/2006/relationships/image" Target="../media/image1.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chart" Target="../charts/chart48.xml"/><Relationship Id="rId11" Type="http://schemas.openxmlformats.org/officeDocument/2006/relationships/image" Target="../media/image4.png"/><Relationship Id="rId5" Type="http://schemas.openxmlformats.org/officeDocument/2006/relationships/image" Target="../media/image3.jpeg"/><Relationship Id="rId10" Type="http://schemas.openxmlformats.org/officeDocument/2006/relationships/chart" Target="../charts/chart51.xml"/><Relationship Id="rId4" Type="http://schemas.openxmlformats.org/officeDocument/2006/relationships/image" Target="../media/image2.png"/><Relationship Id="rId9" Type="http://schemas.openxmlformats.org/officeDocument/2006/relationships/chart" Target="../charts/chart50.xml"/></Relationships>
</file>

<file path=xl/drawings/_rels/drawing17.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5.png"/><Relationship Id="rId7" Type="http://schemas.openxmlformats.org/officeDocument/2006/relationships/chart" Target="../charts/chart52.xml"/><Relationship Id="rId12" Type="http://schemas.openxmlformats.org/officeDocument/2006/relationships/image" Target="../media/image4.png"/><Relationship Id="rId2" Type="http://schemas.openxmlformats.org/officeDocument/2006/relationships/hyperlink" Target="#'14. Prerequisite Steps 1-3'!A1"/><Relationship Id="rId1" Type="http://schemas.openxmlformats.org/officeDocument/2006/relationships/image" Target="../media/image16.jpeg"/><Relationship Id="rId6" Type="http://schemas.openxmlformats.org/officeDocument/2006/relationships/image" Target="../media/image3.jpeg"/><Relationship Id="rId11" Type="http://schemas.openxmlformats.org/officeDocument/2006/relationships/chart" Target="../charts/chart55.xml"/><Relationship Id="rId5" Type="http://schemas.openxmlformats.org/officeDocument/2006/relationships/image" Target="../media/image2.png"/><Relationship Id="rId10" Type="http://schemas.openxmlformats.org/officeDocument/2006/relationships/chart" Target="../charts/chart54.xml"/><Relationship Id="rId4" Type="http://schemas.openxmlformats.org/officeDocument/2006/relationships/image" Target="../media/image17.png"/><Relationship Id="rId9" Type="http://schemas.openxmlformats.org/officeDocument/2006/relationships/chart" Target="../charts/chart53.xml"/></Relationships>
</file>

<file path=xl/drawings/_rels/drawing18.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7.png"/><Relationship Id="rId7" Type="http://schemas.openxmlformats.org/officeDocument/2006/relationships/chart" Target="../charts/chart56.xml"/><Relationship Id="rId12" Type="http://schemas.openxmlformats.org/officeDocument/2006/relationships/image" Target="../media/image4.png"/><Relationship Id="rId2" Type="http://schemas.openxmlformats.org/officeDocument/2006/relationships/image" Target="../media/image15.png"/><Relationship Id="rId1" Type="http://schemas.openxmlformats.org/officeDocument/2006/relationships/hyperlink" Target="#'14. Prerequisite Steps 1-3'!A1"/><Relationship Id="rId6" Type="http://schemas.openxmlformats.org/officeDocument/2006/relationships/image" Target="../media/image3.jpeg"/><Relationship Id="rId11" Type="http://schemas.openxmlformats.org/officeDocument/2006/relationships/chart" Target="../charts/chart59.xml"/><Relationship Id="rId5" Type="http://schemas.openxmlformats.org/officeDocument/2006/relationships/image" Target="../media/image2.png"/><Relationship Id="rId10" Type="http://schemas.openxmlformats.org/officeDocument/2006/relationships/chart" Target="../charts/chart58.xml"/><Relationship Id="rId4" Type="http://schemas.openxmlformats.org/officeDocument/2006/relationships/image" Target="../media/image16.jpeg"/><Relationship Id="rId9" Type="http://schemas.openxmlformats.org/officeDocument/2006/relationships/chart" Target="../charts/chart57.xml"/></Relationships>
</file>

<file path=xl/drawings/_rels/drawing19.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6.jpeg"/><Relationship Id="rId7" Type="http://schemas.openxmlformats.org/officeDocument/2006/relationships/chart" Target="../charts/chart60.xml"/><Relationship Id="rId12" Type="http://schemas.openxmlformats.org/officeDocument/2006/relationships/image" Target="../media/image4.png"/><Relationship Id="rId2" Type="http://schemas.openxmlformats.org/officeDocument/2006/relationships/image" Target="../media/image15.png"/><Relationship Id="rId1" Type="http://schemas.openxmlformats.org/officeDocument/2006/relationships/hyperlink" Target="#'14. Prerequisite Steps 1-3'!A1"/><Relationship Id="rId6" Type="http://schemas.openxmlformats.org/officeDocument/2006/relationships/image" Target="../media/image3.jpeg"/><Relationship Id="rId11" Type="http://schemas.openxmlformats.org/officeDocument/2006/relationships/chart" Target="../charts/chart63.xml"/><Relationship Id="rId5" Type="http://schemas.openxmlformats.org/officeDocument/2006/relationships/image" Target="../media/image2.png"/><Relationship Id="rId10" Type="http://schemas.openxmlformats.org/officeDocument/2006/relationships/chart" Target="../charts/chart62.xml"/><Relationship Id="rId4" Type="http://schemas.openxmlformats.org/officeDocument/2006/relationships/image" Target="../media/image17.png"/><Relationship Id="rId9" Type="http://schemas.openxmlformats.org/officeDocument/2006/relationships/chart" Target="../charts/chart61.xml"/></Relationships>
</file>

<file path=xl/drawings/_rels/drawing2.xml.rels><?xml version="1.0" encoding="UTF-8" standalone="yes"?>
<Relationships xmlns="http://schemas.openxmlformats.org/package/2006/relationships"><Relationship Id="rId8" Type="http://schemas.openxmlformats.org/officeDocument/2006/relationships/image" Target="../media/image2.png"/><Relationship Id="rId3" Type="http://schemas.openxmlformats.org/officeDocument/2006/relationships/hyperlink" Target="#'2. Enabling Conditions Overview'!A1"/><Relationship Id="rId7" Type="http://schemas.openxmlformats.org/officeDocument/2006/relationships/hyperlink" Target="#Glossary!A1"/><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hyperlink" Target="#'READ FIRST User Guide'!A1"/><Relationship Id="rId5" Type="http://schemas.openxmlformats.org/officeDocument/2006/relationships/image" Target="../media/image13.png"/><Relationship Id="rId10" Type="http://schemas.openxmlformats.org/officeDocument/2006/relationships/image" Target="../media/image4.png"/><Relationship Id="rId4" Type="http://schemas.openxmlformats.org/officeDocument/2006/relationships/hyperlink" Target="#'2. Pre-Conditions Overview'!A1"/><Relationship Id="rId9" Type="http://schemas.openxmlformats.org/officeDocument/2006/relationships/image" Target="../media/image3.jpeg"/></Relationships>
</file>

<file path=xl/drawings/_rels/drawing20.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6.jpeg"/><Relationship Id="rId7" Type="http://schemas.openxmlformats.org/officeDocument/2006/relationships/chart" Target="../charts/chart64.xml"/><Relationship Id="rId12" Type="http://schemas.openxmlformats.org/officeDocument/2006/relationships/image" Target="../media/image4.png"/><Relationship Id="rId2" Type="http://schemas.openxmlformats.org/officeDocument/2006/relationships/image" Target="../media/image15.png"/><Relationship Id="rId1" Type="http://schemas.openxmlformats.org/officeDocument/2006/relationships/hyperlink" Target="#'14. Prerequisite Steps 1-3'!A1"/><Relationship Id="rId6" Type="http://schemas.openxmlformats.org/officeDocument/2006/relationships/image" Target="../media/image3.jpeg"/><Relationship Id="rId11" Type="http://schemas.openxmlformats.org/officeDocument/2006/relationships/chart" Target="../charts/chart67.xml"/><Relationship Id="rId5" Type="http://schemas.openxmlformats.org/officeDocument/2006/relationships/image" Target="../media/image2.png"/><Relationship Id="rId10" Type="http://schemas.openxmlformats.org/officeDocument/2006/relationships/chart" Target="../charts/chart66.xml"/><Relationship Id="rId4" Type="http://schemas.openxmlformats.org/officeDocument/2006/relationships/image" Target="../media/image17.png"/><Relationship Id="rId9" Type="http://schemas.openxmlformats.org/officeDocument/2006/relationships/chart" Target="../charts/chart65.xml"/></Relationships>
</file>

<file path=xl/drawings/_rels/drawing21.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hyperlink" Target="#'14. Prerequisite Steps 1-3'!A1"/><Relationship Id="rId7" Type="http://schemas.openxmlformats.org/officeDocument/2006/relationships/chart" Target="../charts/chart68.xml"/><Relationship Id="rId12" Type="http://schemas.openxmlformats.org/officeDocument/2006/relationships/image" Target="../media/image4.png"/><Relationship Id="rId2" Type="http://schemas.openxmlformats.org/officeDocument/2006/relationships/image" Target="../media/image16.jpeg"/><Relationship Id="rId1" Type="http://schemas.openxmlformats.org/officeDocument/2006/relationships/image" Target="../media/image17.png"/><Relationship Id="rId6" Type="http://schemas.openxmlformats.org/officeDocument/2006/relationships/image" Target="../media/image3.jpeg"/><Relationship Id="rId11" Type="http://schemas.openxmlformats.org/officeDocument/2006/relationships/chart" Target="../charts/chart71.xml"/><Relationship Id="rId5" Type="http://schemas.openxmlformats.org/officeDocument/2006/relationships/image" Target="../media/image2.png"/><Relationship Id="rId10" Type="http://schemas.openxmlformats.org/officeDocument/2006/relationships/chart" Target="../charts/chart70.xml"/><Relationship Id="rId4" Type="http://schemas.openxmlformats.org/officeDocument/2006/relationships/image" Target="../media/image15.png"/><Relationship Id="rId9" Type="http://schemas.openxmlformats.org/officeDocument/2006/relationships/chart" Target="../charts/chart69.xml"/></Relationships>
</file>

<file path=xl/drawings/_rels/drawing22.xml.rels><?xml version="1.0" encoding="UTF-8" standalone="yes"?>
<Relationships xmlns="http://schemas.openxmlformats.org/package/2006/relationships"><Relationship Id="rId2" Type="http://schemas.openxmlformats.org/officeDocument/2006/relationships/chart" Target="../charts/chart73.xml"/><Relationship Id="rId1" Type="http://schemas.openxmlformats.org/officeDocument/2006/relationships/chart" Target="../charts/chart72.xml"/></Relationships>
</file>

<file path=xl/drawings/_rels/drawing23.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chart" Target="../charts/chart74.xml"/><Relationship Id="rId7" Type="http://schemas.openxmlformats.org/officeDocument/2006/relationships/chart" Target="../charts/chart77.xml"/><Relationship Id="rId2" Type="http://schemas.openxmlformats.org/officeDocument/2006/relationships/image" Target="../media/image3.jpeg"/><Relationship Id="rId1" Type="http://schemas.openxmlformats.org/officeDocument/2006/relationships/image" Target="../media/image2.png"/><Relationship Id="rId6" Type="http://schemas.openxmlformats.org/officeDocument/2006/relationships/chart" Target="../charts/chart76.xml"/><Relationship Id="rId5" Type="http://schemas.openxmlformats.org/officeDocument/2006/relationships/chart" Target="../charts/chart75.xml"/><Relationship Id="rId4" Type="http://schemas.openxmlformats.org/officeDocument/2006/relationships/image" Target="../media/image1.png"/></Relationships>
</file>

<file path=xl/drawings/_rels/drawing24.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chart" Target="../charts/chart78.xml"/><Relationship Id="rId7" Type="http://schemas.openxmlformats.org/officeDocument/2006/relationships/chart" Target="../charts/chart81.xml"/><Relationship Id="rId2" Type="http://schemas.openxmlformats.org/officeDocument/2006/relationships/image" Target="../media/image3.jpeg"/><Relationship Id="rId1" Type="http://schemas.openxmlformats.org/officeDocument/2006/relationships/image" Target="../media/image2.png"/><Relationship Id="rId6" Type="http://schemas.openxmlformats.org/officeDocument/2006/relationships/chart" Target="../charts/chart80.xml"/><Relationship Id="rId5" Type="http://schemas.openxmlformats.org/officeDocument/2006/relationships/chart" Target="../charts/chart79.xml"/><Relationship Id="rId4"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chart" Target="../charts/chart5.xml"/><Relationship Id="rId3" Type="http://schemas.openxmlformats.org/officeDocument/2006/relationships/chart" Target="../charts/chart3.xml"/><Relationship Id="rId7" Type="http://schemas.openxmlformats.org/officeDocument/2006/relationships/image" Target="../media/image3.jpeg"/><Relationship Id="rId2" Type="http://schemas.openxmlformats.org/officeDocument/2006/relationships/image" Target="../media/image1.png"/><Relationship Id="rId1" Type="http://schemas.openxmlformats.org/officeDocument/2006/relationships/image" Target="../media/image14.png"/><Relationship Id="rId6" Type="http://schemas.openxmlformats.org/officeDocument/2006/relationships/image" Target="../media/image2.png"/><Relationship Id="rId5" Type="http://schemas.openxmlformats.org/officeDocument/2006/relationships/image" Target="../media/image15.png"/><Relationship Id="rId4" Type="http://schemas.openxmlformats.org/officeDocument/2006/relationships/chart" Target="../charts/chart4.xml"/><Relationship Id="rId9" Type="http://schemas.openxmlformats.org/officeDocument/2006/relationships/image" Target="../media/image4.png"/></Relationships>
</file>

<file path=xl/drawings/_rels/drawing4.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14.png"/><Relationship Id="rId7" Type="http://schemas.openxmlformats.org/officeDocument/2006/relationships/image" Target="../media/image3.jpe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2.png"/><Relationship Id="rId11" Type="http://schemas.openxmlformats.org/officeDocument/2006/relationships/image" Target="../media/image4.png"/><Relationship Id="rId5" Type="http://schemas.openxmlformats.org/officeDocument/2006/relationships/image" Target="../media/image1.png"/><Relationship Id="rId10" Type="http://schemas.openxmlformats.org/officeDocument/2006/relationships/chart" Target="../charts/chart8.xml"/><Relationship Id="rId4" Type="http://schemas.openxmlformats.org/officeDocument/2006/relationships/image" Target="../media/image15.png"/><Relationship Id="rId9" Type="http://schemas.openxmlformats.org/officeDocument/2006/relationships/chart" Target="../charts/chart7.xml"/></Relationships>
</file>

<file path=xl/drawings/_rels/drawing5.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13.png"/><Relationship Id="rId3" Type="http://schemas.openxmlformats.org/officeDocument/2006/relationships/image" Target="../media/image14.png"/><Relationship Id="rId7" Type="http://schemas.openxmlformats.org/officeDocument/2006/relationships/image" Target="../media/image20.png"/><Relationship Id="rId12" Type="http://schemas.openxmlformats.org/officeDocument/2006/relationships/image" Target="../media/image22.jpeg"/><Relationship Id="rId2" Type="http://schemas.openxmlformats.org/officeDocument/2006/relationships/image" Target="../media/image18.png"/><Relationship Id="rId16" Type="http://schemas.openxmlformats.org/officeDocument/2006/relationships/image" Target="../media/image24.tiff"/><Relationship Id="rId1" Type="http://schemas.openxmlformats.org/officeDocument/2006/relationships/hyperlink" Target="mailto:Logout" TargetMode="External"/><Relationship Id="rId6" Type="http://schemas.openxmlformats.org/officeDocument/2006/relationships/hyperlink" Target="#'Gender Ratio-Collapsed'!A1"/><Relationship Id="rId11" Type="http://schemas.openxmlformats.org/officeDocument/2006/relationships/image" Target="../media/image16.jpeg"/><Relationship Id="rId5" Type="http://schemas.microsoft.com/office/2007/relationships/hdphoto" Target="../media/hdphoto1.wdp"/><Relationship Id="rId15" Type="http://schemas.openxmlformats.org/officeDocument/2006/relationships/image" Target="../media/image23.png"/><Relationship Id="rId10" Type="http://schemas.openxmlformats.org/officeDocument/2006/relationships/image" Target="../media/image21.png"/><Relationship Id="rId4" Type="http://schemas.openxmlformats.org/officeDocument/2006/relationships/image" Target="../media/image19.png"/><Relationship Id="rId9" Type="http://schemas.openxmlformats.org/officeDocument/2006/relationships/hyperlink" Target="#'Pre-Conditions'!A1"/><Relationship Id="rId14"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chart" Target="../charts/chart9.xml"/><Relationship Id="rId3" Type="http://schemas.openxmlformats.org/officeDocument/2006/relationships/image" Target="../media/image14.png"/><Relationship Id="rId7" Type="http://schemas.openxmlformats.org/officeDocument/2006/relationships/image" Target="../media/image1.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3.jpeg"/><Relationship Id="rId11" Type="http://schemas.openxmlformats.org/officeDocument/2006/relationships/image" Target="../media/image4.png"/><Relationship Id="rId5" Type="http://schemas.openxmlformats.org/officeDocument/2006/relationships/image" Target="../media/image2.png"/><Relationship Id="rId10" Type="http://schemas.openxmlformats.org/officeDocument/2006/relationships/chart" Target="../charts/chart11.xml"/><Relationship Id="rId4" Type="http://schemas.openxmlformats.org/officeDocument/2006/relationships/image" Target="../media/image15.png"/><Relationship Id="rId9"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4.png"/><Relationship Id="rId7" Type="http://schemas.openxmlformats.org/officeDocument/2006/relationships/chart" Target="../charts/chart12.xml"/><Relationship Id="rId12" Type="http://schemas.openxmlformats.org/officeDocument/2006/relationships/image" Target="../media/image4.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3.jpeg"/><Relationship Id="rId11" Type="http://schemas.openxmlformats.org/officeDocument/2006/relationships/chart" Target="../charts/chart15.xml"/><Relationship Id="rId5" Type="http://schemas.openxmlformats.org/officeDocument/2006/relationships/image" Target="../media/image2.png"/><Relationship Id="rId10" Type="http://schemas.openxmlformats.org/officeDocument/2006/relationships/chart" Target="../charts/chart14.xml"/><Relationship Id="rId4" Type="http://schemas.openxmlformats.org/officeDocument/2006/relationships/image" Target="../media/image15.png"/><Relationship Id="rId9" Type="http://schemas.openxmlformats.org/officeDocument/2006/relationships/chart" Target="../charts/chart13.xml"/></Relationships>
</file>

<file path=xl/drawings/_rels/drawing8.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4.png"/><Relationship Id="rId7" Type="http://schemas.openxmlformats.org/officeDocument/2006/relationships/chart" Target="../charts/chart16.xml"/><Relationship Id="rId12" Type="http://schemas.openxmlformats.org/officeDocument/2006/relationships/image" Target="../media/image4.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3.jpeg"/><Relationship Id="rId11" Type="http://schemas.openxmlformats.org/officeDocument/2006/relationships/chart" Target="../charts/chart19.xml"/><Relationship Id="rId5" Type="http://schemas.openxmlformats.org/officeDocument/2006/relationships/image" Target="../media/image2.png"/><Relationship Id="rId10" Type="http://schemas.openxmlformats.org/officeDocument/2006/relationships/chart" Target="../charts/chart18.xml"/><Relationship Id="rId4" Type="http://schemas.openxmlformats.org/officeDocument/2006/relationships/image" Target="../media/image15.png"/><Relationship Id="rId9" Type="http://schemas.openxmlformats.org/officeDocument/2006/relationships/chart" Target="../charts/chart17.xml"/></Relationships>
</file>

<file path=xl/drawings/_rels/drawing9.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14.png"/><Relationship Id="rId7" Type="http://schemas.openxmlformats.org/officeDocument/2006/relationships/chart" Target="../charts/chart20.xml"/><Relationship Id="rId12" Type="http://schemas.openxmlformats.org/officeDocument/2006/relationships/image" Target="../media/image4.png"/><Relationship Id="rId2" Type="http://schemas.openxmlformats.org/officeDocument/2006/relationships/image" Target="../media/image17.png"/><Relationship Id="rId1" Type="http://schemas.openxmlformats.org/officeDocument/2006/relationships/image" Target="../media/image16.jpeg"/><Relationship Id="rId6" Type="http://schemas.openxmlformats.org/officeDocument/2006/relationships/image" Target="../media/image3.jpeg"/><Relationship Id="rId11" Type="http://schemas.openxmlformats.org/officeDocument/2006/relationships/chart" Target="../charts/chart23.xml"/><Relationship Id="rId5" Type="http://schemas.openxmlformats.org/officeDocument/2006/relationships/image" Target="../media/image2.png"/><Relationship Id="rId10" Type="http://schemas.openxmlformats.org/officeDocument/2006/relationships/chart" Target="../charts/chart22.xml"/><Relationship Id="rId4" Type="http://schemas.openxmlformats.org/officeDocument/2006/relationships/image" Target="../media/image15.png"/><Relationship Id="rId9" Type="http://schemas.openxmlformats.org/officeDocument/2006/relationships/chart" Target="../charts/chart21.xml"/></Relationships>
</file>

<file path=xl/drawings/drawing1.xml><?xml version="1.0" encoding="utf-8"?>
<xdr:wsDr xmlns:xdr="http://schemas.openxmlformats.org/drawingml/2006/spreadsheetDrawing" xmlns:a="http://schemas.openxmlformats.org/drawingml/2006/main">
  <xdr:twoCellAnchor>
    <xdr:from>
      <xdr:col>5</xdr:col>
      <xdr:colOff>605850</xdr:colOff>
      <xdr:row>5</xdr:row>
      <xdr:rowOff>44153</xdr:rowOff>
    </xdr:from>
    <xdr:to>
      <xdr:col>10</xdr:col>
      <xdr:colOff>707838</xdr:colOff>
      <xdr:row>7</xdr:row>
      <xdr:rowOff>98263</xdr:rowOff>
    </xdr:to>
    <xdr:grpSp>
      <xdr:nvGrpSpPr>
        <xdr:cNvPr id="5" name="Group 4">
          <a:extLst>
            <a:ext uri="{FF2B5EF4-FFF2-40B4-BE49-F238E27FC236}">
              <a16:creationId xmlns:a16="http://schemas.microsoft.com/office/drawing/2014/main" id="{00000000-0008-0000-0000-000005000000}"/>
            </a:ext>
          </a:extLst>
        </xdr:cNvPr>
        <xdr:cNvGrpSpPr/>
      </xdr:nvGrpSpPr>
      <xdr:grpSpPr>
        <a:xfrm>
          <a:off x="4860350" y="1060153"/>
          <a:ext cx="4229488" cy="460510"/>
          <a:chOff x="4991100" y="1007567"/>
          <a:chExt cx="4108464" cy="464935"/>
        </a:xfrm>
      </xdr:grpSpPr>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1">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8992598" y="1108721"/>
            <a:ext cx="106966" cy="158123"/>
          </a:xfrm>
          <a:prstGeom prst="rect">
            <a:avLst/>
          </a:prstGeom>
        </xdr:spPr>
      </xdr:pic>
      <xdr:cxnSp macro="">
        <xdr:nvCxnSpPr>
          <xdr:cNvPr id="8" name="Straight Connector 7">
            <a:extLst>
              <a:ext uri="{FF2B5EF4-FFF2-40B4-BE49-F238E27FC236}">
                <a16:creationId xmlns:a16="http://schemas.microsoft.com/office/drawing/2014/main" id="{00000000-0008-0000-0000-000008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1238699</xdr:colOff>
      <xdr:row>0</xdr:row>
      <xdr:rowOff>12700</xdr:rowOff>
    </xdr:from>
    <xdr:to>
      <xdr:col>2</xdr:col>
      <xdr:colOff>1238699</xdr:colOff>
      <xdr:row>4</xdr:row>
      <xdr:rowOff>25400</xdr:rowOff>
    </xdr:to>
    <xdr:cxnSp macro="">
      <xdr:nvCxnSpPr>
        <xdr:cNvPr id="13" name="Straight Connector 12">
          <a:extLst>
            <a:ext uri="{FF2B5EF4-FFF2-40B4-BE49-F238E27FC236}">
              <a16:creationId xmlns:a16="http://schemas.microsoft.com/office/drawing/2014/main" id="{00000000-0008-0000-0000-00000D000000}"/>
            </a:ext>
          </a:extLst>
        </xdr:cNvPr>
        <xdr:cNvCxnSpPr/>
      </xdr:nvCxnSpPr>
      <xdr:spPr>
        <a:xfrm>
          <a:off x="2887471" y="12700"/>
          <a:ext cx="0" cy="81480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37844</xdr:rowOff>
    </xdr:from>
    <xdr:to>
      <xdr:col>16</xdr:col>
      <xdr:colOff>482600</xdr:colOff>
      <xdr:row>3</xdr:row>
      <xdr:rowOff>135146</xdr:rowOff>
    </xdr:to>
    <xdr:pic>
      <xdr:nvPicPr>
        <xdr:cNvPr id="14" name="Picture 13" descr="Bildergebnis fÃ¼r glossary symbol">
          <a:extLst>
            <a:ext uri="{FF2B5EF4-FFF2-40B4-BE49-F238E27FC236}">
              <a16:creationId xmlns:a16="http://schemas.microsoft.com/office/drawing/2014/main" id="{00000000-0008-0000-0000-00000E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374896" y="444244"/>
          <a:ext cx="328404" cy="3703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15" name="Picture 14" descr="Ãhnliches Foto">
          <a:extLst>
            <a:ext uri="{FF2B5EF4-FFF2-40B4-BE49-F238E27FC236}">
              <a16:creationId xmlns:a16="http://schemas.microsoft.com/office/drawing/2014/main" id="{00000000-0008-0000-0000-00000F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3604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50800</xdr:colOff>
      <xdr:row>12</xdr:row>
      <xdr:rowOff>38100</xdr:rowOff>
    </xdr:from>
    <xdr:to>
      <xdr:col>15</xdr:col>
      <xdr:colOff>711200</xdr:colOff>
      <xdr:row>12</xdr:row>
      <xdr:rowOff>38100</xdr:rowOff>
    </xdr:to>
    <xdr:cxnSp macro="">
      <xdr:nvCxnSpPr>
        <xdr:cNvPr id="16" name="Straight Connector 15">
          <a:extLst>
            <a:ext uri="{FF2B5EF4-FFF2-40B4-BE49-F238E27FC236}">
              <a16:creationId xmlns:a16="http://schemas.microsoft.com/office/drawing/2014/main" id="{00000000-0008-0000-0000-000010000000}"/>
            </a:ext>
          </a:extLst>
        </xdr:cNvPr>
        <xdr:cNvCxnSpPr/>
      </xdr:nvCxnSpPr>
      <xdr:spPr>
        <a:xfrm>
          <a:off x="876300" y="2476500"/>
          <a:ext cx="12217400" cy="0"/>
        </a:xfrm>
        <a:prstGeom prst="line">
          <a:avLst/>
        </a:prstGeom>
        <a:ln w="63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605850</xdr:colOff>
      <xdr:row>5</xdr:row>
      <xdr:rowOff>44153</xdr:rowOff>
    </xdr:from>
    <xdr:to>
      <xdr:col>10</xdr:col>
      <xdr:colOff>707838</xdr:colOff>
      <xdr:row>7</xdr:row>
      <xdr:rowOff>98263</xdr:rowOff>
    </xdr:to>
    <xdr:grpSp>
      <xdr:nvGrpSpPr>
        <xdr:cNvPr id="17" name="Group 16">
          <a:extLst>
            <a:ext uri="{FF2B5EF4-FFF2-40B4-BE49-F238E27FC236}">
              <a16:creationId xmlns:a16="http://schemas.microsoft.com/office/drawing/2014/main" id="{00000000-0008-0000-0000-000011000000}"/>
            </a:ext>
          </a:extLst>
        </xdr:cNvPr>
        <xdr:cNvGrpSpPr/>
      </xdr:nvGrpSpPr>
      <xdr:grpSpPr>
        <a:xfrm>
          <a:off x="4860350" y="1060153"/>
          <a:ext cx="4229488" cy="460510"/>
          <a:chOff x="4991100" y="1007567"/>
          <a:chExt cx="4108464" cy="464935"/>
        </a:xfrm>
      </xdr:grpSpPr>
      <xdr:pic>
        <xdr:nvPicPr>
          <xdr:cNvPr id="18" name="Pictur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8992598" y="1108721"/>
            <a:ext cx="106966" cy="158123"/>
          </a:xfrm>
          <a:prstGeom prst="rect">
            <a:avLst/>
          </a:prstGeom>
        </xdr:spPr>
      </xdr:pic>
      <xdr:cxnSp macro="">
        <xdr:nvCxnSpPr>
          <xdr:cNvPr id="20" name="Straight Connector 19">
            <a:extLst>
              <a:ext uri="{FF2B5EF4-FFF2-40B4-BE49-F238E27FC236}">
                <a16:creationId xmlns:a16="http://schemas.microsoft.com/office/drawing/2014/main" id="{00000000-0008-0000-0000-000014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0</xdr:col>
      <xdr:colOff>145938</xdr:colOff>
      <xdr:row>0</xdr:row>
      <xdr:rowOff>65060</xdr:rowOff>
    </xdr:from>
    <xdr:to>
      <xdr:col>2</xdr:col>
      <xdr:colOff>494854</xdr:colOff>
      <xdr:row>3</xdr:row>
      <xdr:rowOff>114300</xdr:rowOff>
    </xdr:to>
    <xdr:pic>
      <xdr:nvPicPr>
        <xdr:cNvPr id="21" name="Picture 20" descr="Image result for usaid logo">
          <a:extLst>
            <a:ext uri="{FF2B5EF4-FFF2-40B4-BE49-F238E27FC236}">
              <a16:creationId xmlns:a16="http://schemas.microsoft.com/office/drawing/2014/main" id="{00000000-0008-0000-0000-000015000000}"/>
            </a:ext>
          </a:extLst>
        </xdr:cNvPr>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24616" b="26154"/>
        <a:stretch/>
      </xdr:blipFill>
      <xdr:spPr bwMode="auto">
        <a:xfrm>
          <a:off x="145938" y="65060"/>
          <a:ext cx="1999916" cy="658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467893</xdr:colOff>
      <xdr:row>38</xdr:row>
      <xdr:rowOff>195750</xdr:rowOff>
    </xdr:from>
    <xdr:to>
      <xdr:col>2</xdr:col>
      <xdr:colOff>907380</xdr:colOff>
      <xdr:row>42</xdr:row>
      <xdr:rowOff>201192</xdr:rowOff>
    </xdr:to>
    <xdr:pic>
      <xdr:nvPicPr>
        <xdr:cNvPr id="11" name="Pictur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5"/>
        <a:stretch>
          <a:fillRect/>
        </a:stretch>
      </xdr:blipFill>
      <xdr:spPr>
        <a:xfrm>
          <a:off x="2116665" y="8149961"/>
          <a:ext cx="433137" cy="701269"/>
        </a:xfrm>
        <a:prstGeom prst="rect">
          <a:avLst/>
        </a:prstGeom>
      </xdr:spPr>
    </xdr:pic>
    <xdr:clientData/>
  </xdr:twoCellAnchor>
  <xdr:twoCellAnchor editAs="oneCell">
    <xdr:from>
      <xdr:col>4</xdr:col>
      <xdr:colOff>376916</xdr:colOff>
      <xdr:row>41</xdr:row>
      <xdr:rowOff>12923</xdr:rowOff>
    </xdr:from>
    <xdr:to>
      <xdr:col>4</xdr:col>
      <xdr:colOff>750080</xdr:colOff>
      <xdr:row>42</xdr:row>
      <xdr:rowOff>132570</xdr:rowOff>
    </xdr:to>
    <xdr:pic>
      <xdr:nvPicPr>
        <xdr:cNvPr id="12" name="Pictur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6"/>
        <a:stretch>
          <a:fillRect/>
        </a:stretch>
      </xdr:blipFill>
      <xdr:spPr>
        <a:xfrm>
          <a:off x="3805916" y="10477723"/>
          <a:ext cx="379514" cy="322847"/>
        </a:xfrm>
        <a:prstGeom prst="rect">
          <a:avLst/>
        </a:prstGeom>
      </xdr:spPr>
    </xdr:pic>
    <xdr:clientData/>
  </xdr:twoCellAnchor>
  <xdr:twoCellAnchor editAs="oneCell">
    <xdr:from>
      <xdr:col>4</xdr:col>
      <xdr:colOff>389913</xdr:colOff>
      <xdr:row>38</xdr:row>
      <xdr:rowOff>159305</xdr:rowOff>
    </xdr:from>
    <xdr:to>
      <xdr:col>4</xdr:col>
      <xdr:colOff>745513</xdr:colOff>
      <xdr:row>41</xdr:row>
      <xdr:rowOff>37429</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7"/>
        <a:stretch>
          <a:fillRect/>
        </a:stretch>
      </xdr:blipFill>
      <xdr:spPr>
        <a:xfrm>
          <a:off x="3818913" y="9970055"/>
          <a:ext cx="355600" cy="532174"/>
        </a:xfrm>
        <a:prstGeom prst="rect">
          <a:avLst/>
        </a:prstGeom>
      </xdr:spPr>
    </xdr:pic>
    <xdr:clientData/>
  </xdr:twoCellAnchor>
  <xdr:twoCellAnchor editAs="oneCell">
    <xdr:from>
      <xdr:col>9</xdr:col>
      <xdr:colOff>278507</xdr:colOff>
      <xdr:row>38</xdr:row>
      <xdr:rowOff>172882</xdr:rowOff>
    </xdr:from>
    <xdr:to>
      <xdr:col>10</xdr:col>
      <xdr:colOff>27070</xdr:colOff>
      <xdr:row>41</xdr:row>
      <xdr:rowOff>85983</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8"/>
        <a:stretch>
          <a:fillRect/>
        </a:stretch>
      </xdr:blipFill>
      <xdr:spPr>
        <a:xfrm>
          <a:off x="7831665" y="8127093"/>
          <a:ext cx="579299" cy="396927"/>
        </a:xfrm>
        <a:prstGeom prst="rect">
          <a:avLst/>
        </a:prstGeom>
      </xdr:spPr>
    </xdr:pic>
    <xdr:clientData/>
  </xdr:twoCellAnchor>
  <xdr:twoCellAnchor editAs="oneCell">
    <xdr:from>
      <xdr:col>9</xdr:col>
      <xdr:colOff>192505</xdr:colOff>
      <xdr:row>40</xdr:row>
      <xdr:rowOff>44056</xdr:rowOff>
    </xdr:from>
    <xdr:to>
      <xdr:col>9</xdr:col>
      <xdr:colOff>484718</xdr:colOff>
      <xdr:row>42</xdr:row>
      <xdr:rowOff>16934</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rotWithShape="1">
        <a:blip xmlns:r="http://schemas.openxmlformats.org/officeDocument/2006/relationships" r:embed="rId9"/>
        <a:srcRect t="1" r="34887" b="10135"/>
        <a:stretch/>
      </xdr:blipFill>
      <xdr:spPr>
        <a:xfrm>
          <a:off x="7787105" y="8544589"/>
          <a:ext cx="298563" cy="320012"/>
        </a:xfrm>
        <a:prstGeom prst="rect">
          <a:avLst/>
        </a:prstGeom>
      </xdr:spPr>
    </xdr:pic>
    <xdr:clientData/>
  </xdr:twoCellAnchor>
  <xdr:twoCellAnchor editAs="oneCell">
    <xdr:from>
      <xdr:col>9</xdr:col>
      <xdr:colOff>567266</xdr:colOff>
      <xdr:row>40</xdr:row>
      <xdr:rowOff>101601</xdr:rowOff>
    </xdr:from>
    <xdr:to>
      <xdr:col>9</xdr:col>
      <xdr:colOff>812799</xdr:colOff>
      <xdr:row>42</xdr:row>
      <xdr:rowOff>69627</xdr:rowOff>
    </xdr:to>
    <xdr:pic>
      <xdr:nvPicPr>
        <xdr:cNvPr id="25" name="Picture 24">
          <a:extLst>
            <a:ext uri="{FF2B5EF4-FFF2-40B4-BE49-F238E27FC236}">
              <a16:creationId xmlns:a16="http://schemas.microsoft.com/office/drawing/2014/main" id="{00000000-0008-0000-0000-000019000000}"/>
            </a:ext>
          </a:extLst>
        </xdr:cNvPr>
        <xdr:cNvPicPr>
          <a:picLocks noChangeAspect="1"/>
        </xdr:cNvPicPr>
      </xdr:nvPicPr>
      <xdr:blipFill rotWithShape="1">
        <a:blip xmlns:r="http://schemas.openxmlformats.org/officeDocument/2006/relationships" r:embed="rId10"/>
        <a:srcRect l="21418" t="13592" r="20734"/>
        <a:stretch/>
      </xdr:blipFill>
      <xdr:spPr>
        <a:xfrm>
          <a:off x="8161866" y="8602134"/>
          <a:ext cx="245533" cy="308810"/>
        </a:xfrm>
        <a:prstGeom prst="rect">
          <a:avLst/>
        </a:prstGeom>
      </xdr:spPr>
    </xdr:pic>
    <xdr:clientData/>
  </xdr:twoCellAnchor>
  <xdr:twoCellAnchor editAs="oneCell">
    <xdr:from>
      <xdr:col>3</xdr:col>
      <xdr:colOff>368300</xdr:colOff>
      <xdr:row>51</xdr:row>
      <xdr:rowOff>116602</xdr:rowOff>
    </xdr:from>
    <xdr:to>
      <xdr:col>13</xdr:col>
      <xdr:colOff>215900</xdr:colOff>
      <xdr:row>74</xdr:row>
      <xdr:rowOff>82550</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11"/>
        <a:stretch>
          <a:fillRect/>
        </a:stretch>
      </xdr:blipFill>
      <xdr:spPr>
        <a:xfrm>
          <a:off x="2971800" y="11864102"/>
          <a:ext cx="8102600" cy="4645898"/>
        </a:xfrm>
        <a:prstGeom prst="rect">
          <a:avLst/>
        </a:prstGeom>
        <a:ln>
          <a:solidFill>
            <a:srgbClr val="0067B9"/>
          </a:solidFill>
        </a:ln>
      </xdr:spPr>
    </xdr:pic>
    <xdr:clientData/>
  </xdr:twoCellAnchor>
  <xdr:twoCellAnchor editAs="oneCell">
    <xdr:from>
      <xdr:col>3</xdr:col>
      <xdr:colOff>698500</xdr:colOff>
      <xdr:row>103</xdr:row>
      <xdr:rowOff>139699</xdr:rowOff>
    </xdr:from>
    <xdr:to>
      <xdr:col>13</xdr:col>
      <xdr:colOff>425450</xdr:colOff>
      <xdr:row>127</xdr:row>
      <xdr:rowOff>190500</xdr:rowOff>
    </xdr:to>
    <xdr:pic>
      <xdr:nvPicPr>
        <xdr:cNvPr id="9" name="Pictur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12"/>
        <a:stretch>
          <a:fillRect/>
        </a:stretch>
      </xdr:blipFill>
      <xdr:spPr>
        <a:xfrm>
          <a:off x="3302000" y="23101299"/>
          <a:ext cx="7988300" cy="4927601"/>
        </a:xfrm>
        <a:prstGeom prst="rect">
          <a:avLst/>
        </a:prstGeom>
        <a:ln>
          <a:solidFill>
            <a:srgbClr val="0067B9"/>
          </a:solidFill>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6</xdr:col>
      <xdr:colOff>381000</xdr:colOff>
      <xdr:row>9</xdr:row>
      <xdr:rowOff>0</xdr:rowOff>
    </xdr:from>
    <xdr:to>
      <xdr:col>6</xdr:col>
      <xdr:colOff>457200</xdr:colOff>
      <xdr:row>60</xdr:row>
      <xdr:rowOff>0</xdr:rowOff>
    </xdr:to>
    <xdr:sp macro="" textlink="">
      <xdr:nvSpPr>
        <xdr:cNvPr id="2" name="Rectangle 1">
          <a:extLst>
            <a:ext uri="{FF2B5EF4-FFF2-40B4-BE49-F238E27FC236}">
              <a16:creationId xmlns:a16="http://schemas.microsoft.com/office/drawing/2014/main" id="{00000000-0008-0000-0900-000002000000}"/>
            </a:ext>
          </a:extLst>
        </xdr:cNvPr>
        <xdr:cNvSpPr/>
      </xdr:nvSpPr>
      <xdr:spPr>
        <a:xfrm>
          <a:off x="5435600" y="1828800"/>
          <a:ext cx="76200" cy="103632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900-000003000000}"/>
            </a:ext>
          </a:extLst>
        </xdr:cNvPr>
        <xdr:cNvCxnSpPr/>
      </xdr:nvCxnSpPr>
      <xdr:spPr>
        <a:xfrm>
          <a:off x="145288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0900-000004000000}"/>
            </a:ext>
          </a:extLst>
        </xdr:cNvPr>
        <xdr:cNvCxnSpPr/>
      </xdr:nvCxnSpPr>
      <xdr:spPr>
        <a:xfrm flipV="1">
          <a:off x="114300" y="2438400"/>
          <a:ext cx="52959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15</xdr:row>
      <xdr:rowOff>127000</xdr:rowOff>
    </xdr:from>
    <xdr:to>
      <xdr:col>7</xdr:col>
      <xdr:colOff>450479</xdr:colOff>
      <xdr:row>16</xdr:row>
      <xdr:rowOff>107579</xdr:rowOff>
    </xdr:to>
    <xdr:pic>
      <xdr:nvPicPr>
        <xdr:cNvPr id="28" name="Picture 27" descr="mage result for information icon">
          <a:extLst>
            <a:ext uri="{FF2B5EF4-FFF2-40B4-BE49-F238E27FC236}">
              <a16:creationId xmlns:a16="http://schemas.microsoft.com/office/drawing/2014/main" id="{00000000-0008-0000-0900-00001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61468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116755</xdr:colOff>
      <xdr:row>26</xdr:row>
      <xdr:rowOff>112012</xdr:rowOff>
    </xdr:from>
    <xdr:to>
      <xdr:col>8</xdr:col>
      <xdr:colOff>322410</xdr:colOff>
      <xdr:row>27</xdr:row>
      <xdr:rowOff>114467</xdr:rowOff>
    </xdr:to>
    <xdr:pic>
      <xdr:nvPicPr>
        <xdr:cNvPr id="34" name="Picture 33" descr="mage result for template icon">
          <a:extLst>
            <a:ext uri="{FF2B5EF4-FFF2-40B4-BE49-F238E27FC236}">
              <a16:creationId xmlns:a16="http://schemas.microsoft.com/office/drawing/2014/main" id="{00000000-0008-0000-0900-000022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16005" y="5477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100880</xdr:colOff>
      <xdr:row>33</xdr:row>
      <xdr:rowOff>112012</xdr:rowOff>
    </xdr:from>
    <xdr:to>
      <xdr:col>8</xdr:col>
      <xdr:colOff>306535</xdr:colOff>
      <xdr:row>34</xdr:row>
      <xdr:rowOff>114467</xdr:rowOff>
    </xdr:to>
    <xdr:pic>
      <xdr:nvPicPr>
        <xdr:cNvPr id="35" name="Picture 34" descr="mage result for template icon">
          <a:extLst>
            <a:ext uri="{FF2B5EF4-FFF2-40B4-BE49-F238E27FC236}">
              <a16:creationId xmlns:a16="http://schemas.microsoft.com/office/drawing/2014/main" id="{00000000-0008-0000-0900-00002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00130" y="69223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17</xdr:row>
      <xdr:rowOff>173851</xdr:rowOff>
    </xdr:from>
    <xdr:to>
      <xdr:col>4</xdr:col>
      <xdr:colOff>1374236</xdr:colOff>
      <xdr:row>19</xdr:row>
      <xdr:rowOff>24125</xdr:rowOff>
    </xdr:to>
    <xdr:pic>
      <xdr:nvPicPr>
        <xdr:cNvPr id="37" name="Picture 36" descr="mage result for community icon">
          <a:extLst>
            <a:ext uri="{FF2B5EF4-FFF2-40B4-BE49-F238E27FC236}">
              <a16:creationId xmlns:a16="http://schemas.microsoft.com/office/drawing/2014/main" id="{00000000-0008-0000-0900-000025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36282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22</xdr:row>
      <xdr:rowOff>8751</xdr:rowOff>
    </xdr:from>
    <xdr:to>
      <xdr:col>4</xdr:col>
      <xdr:colOff>1386936</xdr:colOff>
      <xdr:row>23</xdr:row>
      <xdr:rowOff>62225</xdr:rowOff>
    </xdr:to>
    <xdr:pic>
      <xdr:nvPicPr>
        <xdr:cNvPr id="38" name="Picture 37" descr="mage result for community icon">
          <a:extLst>
            <a:ext uri="{FF2B5EF4-FFF2-40B4-BE49-F238E27FC236}">
              <a16:creationId xmlns:a16="http://schemas.microsoft.com/office/drawing/2014/main" id="{00000000-0008-0000-0900-000026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4479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29</xdr:row>
      <xdr:rowOff>186551</xdr:rowOff>
    </xdr:from>
    <xdr:to>
      <xdr:col>4</xdr:col>
      <xdr:colOff>1374236</xdr:colOff>
      <xdr:row>31</xdr:row>
      <xdr:rowOff>36825</xdr:rowOff>
    </xdr:to>
    <xdr:pic>
      <xdr:nvPicPr>
        <xdr:cNvPr id="39" name="Picture 38" descr="mage result for community icon">
          <a:extLst>
            <a:ext uri="{FF2B5EF4-FFF2-40B4-BE49-F238E27FC236}">
              <a16:creationId xmlns:a16="http://schemas.microsoft.com/office/drawing/2014/main" id="{00000000-0008-0000-0900-000027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60793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34</xdr:row>
      <xdr:rowOff>8751</xdr:rowOff>
    </xdr:from>
    <xdr:to>
      <xdr:col>4</xdr:col>
      <xdr:colOff>1361536</xdr:colOff>
      <xdr:row>35</xdr:row>
      <xdr:rowOff>62225</xdr:rowOff>
    </xdr:to>
    <xdr:pic>
      <xdr:nvPicPr>
        <xdr:cNvPr id="40" name="Picture 39" descr="mage result for community icon">
          <a:extLst>
            <a:ext uri="{FF2B5EF4-FFF2-40B4-BE49-F238E27FC236}">
              <a16:creationId xmlns:a16="http://schemas.microsoft.com/office/drawing/2014/main" id="{00000000-0008-0000-0900-000028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81400" y="6917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37</xdr:row>
      <xdr:rowOff>161151</xdr:rowOff>
    </xdr:from>
    <xdr:to>
      <xdr:col>4</xdr:col>
      <xdr:colOff>1183736</xdr:colOff>
      <xdr:row>39</xdr:row>
      <xdr:rowOff>11425</xdr:rowOff>
    </xdr:to>
    <xdr:pic>
      <xdr:nvPicPr>
        <xdr:cNvPr id="41" name="Picture 40" descr="mage result for community icon">
          <a:extLst>
            <a:ext uri="{FF2B5EF4-FFF2-40B4-BE49-F238E27FC236}">
              <a16:creationId xmlns:a16="http://schemas.microsoft.com/office/drawing/2014/main" id="{00000000-0008-0000-0900-000029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767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41</xdr:row>
      <xdr:rowOff>97651</xdr:rowOff>
    </xdr:from>
    <xdr:to>
      <xdr:col>4</xdr:col>
      <xdr:colOff>1158336</xdr:colOff>
      <xdr:row>42</xdr:row>
      <xdr:rowOff>151125</xdr:rowOff>
    </xdr:to>
    <xdr:pic>
      <xdr:nvPicPr>
        <xdr:cNvPr id="42" name="Picture 41" descr="mage result for community icon">
          <a:extLst>
            <a:ext uri="{FF2B5EF4-FFF2-40B4-BE49-F238E27FC236}">
              <a16:creationId xmlns:a16="http://schemas.microsoft.com/office/drawing/2014/main" id="{00000000-0008-0000-0900-00002A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378200" y="8428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45</xdr:row>
      <xdr:rowOff>135751</xdr:rowOff>
    </xdr:from>
    <xdr:to>
      <xdr:col>4</xdr:col>
      <xdr:colOff>1183736</xdr:colOff>
      <xdr:row>46</xdr:row>
      <xdr:rowOff>189225</xdr:rowOff>
    </xdr:to>
    <xdr:pic>
      <xdr:nvPicPr>
        <xdr:cNvPr id="43" name="Picture 42" descr="mage result for community icon">
          <a:extLst>
            <a:ext uri="{FF2B5EF4-FFF2-40B4-BE49-F238E27FC236}">
              <a16:creationId xmlns:a16="http://schemas.microsoft.com/office/drawing/2014/main" id="{00000000-0008-0000-0900-00002B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9279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46</xdr:row>
      <xdr:rowOff>12700</xdr:rowOff>
    </xdr:from>
    <xdr:to>
      <xdr:col>4</xdr:col>
      <xdr:colOff>1437678</xdr:colOff>
      <xdr:row>47</xdr:row>
      <xdr:rowOff>104775</xdr:rowOff>
    </xdr:to>
    <xdr:pic>
      <xdr:nvPicPr>
        <xdr:cNvPr id="44" name="Picture 43" descr="mage result for project developer icon">
          <a:extLst>
            <a:ext uri="{FF2B5EF4-FFF2-40B4-BE49-F238E27FC236}">
              <a16:creationId xmlns:a16="http://schemas.microsoft.com/office/drawing/2014/main" id="{00000000-0008-0000-0900-00002C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56750" y="9359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41</xdr:row>
      <xdr:rowOff>177800</xdr:rowOff>
    </xdr:from>
    <xdr:to>
      <xdr:col>4</xdr:col>
      <xdr:colOff>1428153</xdr:colOff>
      <xdr:row>43</xdr:row>
      <xdr:rowOff>66675</xdr:rowOff>
    </xdr:to>
    <xdr:pic>
      <xdr:nvPicPr>
        <xdr:cNvPr id="45" name="Picture 44" descr="mage result for project developer icon">
          <a:extLst>
            <a:ext uri="{FF2B5EF4-FFF2-40B4-BE49-F238E27FC236}">
              <a16:creationId xmlns:a16="http://schemas.microsoft.com/office/drawing/2014/main" id="{00000000-0008-0000-0900-00002D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44050" y="85090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38</xdr:row>
      <xdr:rowOff>76200</xdr:rowOff>
    </xdr:from>
    <xdr:to>
      <xdr:col>4</xdr:col>
      <xdr:colOff>1475778</xdr:colOff>
      <xdr:row>39</xdr:row>
      <xdr:rowOff>161925</xdr:rowOff>
    </xdr:to>
    <xdr:pic>
      <xdr:nvPicPr>
        <xdr:cNvPr id="46" name="Picture 45" descr="mage result for project developer icon">
          <a:extLst>
            <a:ext uri="{FF2B5EF4-FFF2-40B4-BE49-F238E27FC236}">
              <a16:creationId xmlns:a16="http://schemas.microsoft.com/office/drawing/2014/main" id="{00000000-0008-0000-0900-00002E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94850" y="77978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49</xdr:row>
      <xdr:rowOff>165100</xdr:rowOff>
    </xdr:from>
    <xdr:to>
      <xdr:col>4</xdr:col>
      <xdr:colOff>1390053</xdr:colOff>
      <xdr:row>51</xdr:row>
      <xdr:rowOff>47625</xdr:rowOff>
    </xdr:to>
    <xdr:pic>
      <xdr:nvPicPr>
        <xdr:cNvPr id="47" name="Picture 46" descr="mage result for project developer icon">
          <a:extLst>
            <a:ext uri="{FF2B5EF4-FFF2-40B4-BE49-F238E27FC236}">
              <a16:creationId xmlns:a16="http://schemas.microsoft.com/office/drawing/2014/main" id="{00000000-0008-0000-0900-00002F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121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53</xdr:row>
      <xdr:rowOff>165100</xdr:rowOff>
    </xdr:from>
    <xdr:to>
      <xdr:col>4</xdr:col>
      <xdr:colOff>1390053</xdr:colOff>
      <xdr:row>55</xdr:row>
      <xdr:rowOff>47625</xdr:rowOff>
    </xdr:to>
    <xdr:pic>
      <xdr:nvPicPr>
        <xdr:cNvPr id="48" name="Picture 47" descr="mage result for project developer icon">
          <a:extLst>
            <a:ext uri="{FF2B5EF4-FFF2-40B4-BE49-F238E27FC236}">
              <a16:creationId xmlns:a16="http://schemas.microsoft.com/office/drawing/2014/main" id="{00000000-0008-0000-0900-000030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9347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57</xdr:row>
      <xdr:rowOff>177800</xdr:rowOff>
    </xdr:from>
    <xdr:to>
      <xdr:col>4</xdr:col>
      <xdr:colOff>1390053</xdr:colOff>
      <xdr:row>59</xdr:row>
      <xdr:rowOff>66675</xdr:rowOff>
    </xdr:to>
    <xdr:pic>
      <xdr:nvPicPr>
        <xdr:cNvPr id="49" name="Picture 48" descr="mage result for project developer icon">
          <a:extLst>
            <a:ext uri="{FF2B5EF4-FFF2-40B4-BE49-F238E27FC236}">
              <a16:creationId xmlns:a16="http://schemas.microsoft.com/office/drawing/2014/main" id="{00000000-0008-0000-0900-000031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1760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1143000</xdr:colOff>
      <xdr:row>25</xdr:row>
      <xdr:rowOff>173851</xdr:rowOff>
    </xdr:from>
    <xdr:to>
      <xdr:col>4</xdr:col>
      <xdr:colOff>1425036</xdr:colOff>
      <xdr:row>27</xdr:row>
      <xdr:rowOff>24125</xdr:rowOff>
    </xdr:to>
    <xdr:pic>
      <xdr:nvPicPr>
        <xdr:cNvPr id="50" name="Picture 49" descr="mage result for community icon">
          <a:extLst>
            <a:ext uri="{FF2B5EF4-FFF2-40B4-BE49-F238E27FC236}">
              <a16:creationId xmlns:a16="http://schemas.microsoft.com/office/drawing/2014/main" id="{00000000-0008-0000-0900-000032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44900" y="5253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26</xdr:row>
          <xdr:rowOff>25400</xdr:rowOff>
        </xdr:from>
        <xdr:to>
          <xdr:col>14</xdr:col>
          <xdr:colOff>520700</xdr:colOff>
          <xdr:row>27</xdr:row>
          <xdr:rowOff>139700</xdr:rowOff>
        </xdr:to>
        <xdr:sp macro="" textlink="">
          <xdr:nvSpPr>
            <xdr:cNvPr id="19461" name="Check Box 5" hidden="1">
              <a:extLst>
                <a:ext uri="{63B3BB69-23CF-44E3-9099-C40C66FF867C}">
                  <a14:compatExt spid="_x0000_s19461"/>
                </a:ext>
                <a:ext uri="{FF2B5EF4-FFF2-40B4-BE49-F238E27FC236}">
                  <a16:creationId xmlns:a16="http://schemas.microsoft.com/office/drawing/2014/main" id="{00000000-0008-0000-0900-0000054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33</xdr:row>
          <xdr:rowOff>25400</xdr:rowOff>
        </xdr:from>
        <xdr:to>
          <xdr:col>14</xdr:col>
          <xdr:colOff>520700</xdr:colOff>
          <xdr:row>34</xdr:row>
          <xdr:rowOff>139700</xdr:rowOff>
        </xdr:to>
        <xdr:sp macro="" textlink="">
          <xdr:nvSpPr>
            <xdr:cNvPr id="19462" name="Check Box 6" hidden="1">
              <a:extLst>
                <a:ext uri="{63B3BB69-23CF-44E3-9099-C40C66FF867C}">
                  <a14:compatExt spid="_x0000_s19462"/>
                </a:ext>
                <a:ext uri="{FF2B5EF4-FFF2-40B4-BE49-F238E27FC236}">
                  <a16:creationId xmlns:a16="http://schemas.microsoft.com/office/drawing/2014/main" id="{00000000-0008-0000-0900-0000064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17</xdr:col>
      <xdr:colOff>190500</xdr:colOff>
      <xdr:row>0</xdr:row>
      <xdr:rowOff>25400</xdr:rowOff>
    </xdr:from>
    <xdr:to>
      <xdr:col>17</xdr:col>
      <xdr:colOff>190500</xdr:colOff>
      <xdr:row>3</xdr:row>
      <xdr:rowOff>190500</xdr:rowOff>
    </xdr:to>
    <xdr:cxnSp macro="">
      <xdr:nvCxnSpPr>
        <xdr:cNvPr id="51" name="Straight Connector 50">
          <a:extLst>
            <a:ext uri="{FF2B5EF4-FFF2-40B4-BE49-F238E27FC236}">
              <a16:creationId xmlns:a16="http://schemas.microsoft.com/office/drawing/2014/main" id="{00000000-0008-0000-0900-000033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63500</xdr:rowOff>
    </xdr:from>
    <xdr:to>
      <xdr:col>16</xdr:col>
      <xdr:colOff>485775</xdr:colOff>
      <xdr:row>3</xdr:row>
      <xdr:rowOff>133350</xdr:rowOff>
    </xdr:to>
    <xdr:pic>
      <xdr:nvPicPr>
        <xdr:cNvPr id="65" name="Picture 64" descr="Bildergebnis fÃ¼r glossary symbol">
          <a:extLst>
            <a:ext uri="{FF2B5EF4-FFF2-40B4-BE49-F238E27FC236}">
              <a16:creationId xmlns:a16="http://schemas.microsoft.com/office/drawing/2014/main" id="{00000000-0008-0000-0900-000041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12996" y="469900"/>
          <a:ext cx="328404"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139700</xdr:rowOff>
    </xdr:to>
    <xdr:pic>
      <xdr:nvPicPr>
        <xdr:cNvPr id="66" name="Picture 65" descr="Ãhnliches Foto">
          <a:extLst>
            <a:ext uri="{FF2B5EF4-FFF2-40B4-BE49-F238E27FC236}">
              <a16:creationId xmlns:a16="http://schemas.microsoft.com/office/drawing/2014/main" id="{00000000-0008-0000-0900-000042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190500</xdr:colOff>
      <xdr:row>13</xdr:row>
      <xdr:rowOff>190500</xdr:rowOff>
    </xdr:from>
    <xdr:to>
      <xdr:col>4</xdr:col>
      <xdr:colOff>304800</xdr:colOff>
      <xdr:row>16</xdr:row>
      <xdr:rowOff>64304</xdr:rowOff>
    </xdr:to>
    <xdr:sp macro="" textlink="">
      <xdr:nvSpPr>
        <xdr:cNvPr id="67" name="Rectangle 66">
          <a:extLst>
            <a:ext uri="{FF2B5EF4-FFF2-40B4-BE49-F238E27FC236}">
              <a16:creationId xmlns:a16="http://schemas.microsoft.com/office/drawing/2014/main" id="{00000000-0008-0000-0900-000043000000}"/>
            </a:ext>
          </a:extLst>
        </xdr:cNvPr>
        <xdr:cNvSpPr/>
      </xdr:nvSpPr>
      <xdr:spPr>
        <a:xfrm>
          <a:off x="190500" y="28575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52" name="Chart 51">
          <a:extLst>
            <a:ext uri="{FF2B5EF4-FFF2-40B4-BE49-F238E27FC236}">
              <a16:creationId xmlns:a16="http://schemas.microsoft.com/office/drawing/2014/main" id="{00000000-0008-0000-0900-00003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53" name="Group 52">
          <a:extLst>
            <a:ext uri="{FF2B5EF4-FFF2-40B4-BE49-F238E27FC236}">
              <a16:creationId xmlns:a16="http://schemas.microsoft.com/office/drawing/2014/main" id="{00000000-0008-0000-0900-000035000000}"/>
            </a:ext>
          </a:extLst>
        </xdr:cNvPr>
        <xdr:cNvGrpSpPr/>
      </xdr:nvGrpSpPr>
      <xdr:grpSpPr>
        <a:xfrm>
          <a:off x="5088953" y="1072853"/>
          <a:ext cx="4432694" cy="473210"/>
          <a:chOff x="4991100" y="1007567"/>
          <a:chExt cx="4480764" cy="464935"/>
        </a:xfrm>
      </xdr:grpSpPr>
      <xdr:pic>
        <xdr:nvPicPr>
          <xdr:cNvPr id="54" name="Picture 53">
            <a:extLst>
              <a:ext uri="{FF2B5EF4-FFF2-40B4-BE49-F238E27FC236}">
                <a16:creationId xmlns:a16="http://schemas.microsoft.com/office/drawing/2014/main" id="{00000000-0008-0000-0900-000036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55" name="Picture 54">
            <a:extLst>
              <a:ext uri="{FF2B5EF4-FFF2-40B4-BE49-F238E27FC236}">
                <a16:creationId xmlns:a16="http://schemas.microsoft.com/office/drawing/2014/main" id="{00000000-0008-0000-0900-000037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68" name="Straight Connector 67">
            <a:extLst>
              <a:ext uri="{FF2B5EF4-FFF2-40B4-BE49-F238E27FC236}">
                <a16:creationId xmlns:a16="http://schemas.microsoft.com/office/drawing/2014/main" id="{00000000-0008-0000-0900-000044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69" name="Chart 68">
          <a:extLst>
            <a:ext uri="{FF2B5EF4-FFF2-40B4-BE49-F238E27FC236}">
              <a16:creationId xmlns:a16="http://schemas.microsoft.com/office/drawing/2014/main" id="{00000000-0008-0000-0900-00004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71" name="Chart 70">
          <a:extLst>
            <a:ext uri="{FF2B5EF4-FFF2-40B4-BE49-F238E27FC236}">
              <a16:creationId xmlns:a16="http://schemas.microsoft.com/office/drawing/2014/main" id="{00000000-0008-0000-0900-00004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72" name="Chart 71">
          <a:extLst>
            <a:ext uri="{FF2B5EF4-FFF2-40B4-BE49-F238E27FC236}">
              <a16:creationId xmlns:a16="http://schemas.microsoft.com/office/drawing/2014/main" id="{00000000-0008-0000-0900-00004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127000</xdr:colOff>
      <xdr:row>0</xdr:row>
      <xdr:rowOff>76200</xdr:rowOff>
    </xdr:from>
    <xdr:to>
      <xdr:col>3</xdr:col>
      <xdr:colOff>457200</xdr:colOff>
      <xdr:row>3</xdr:row>
      <xdr:rowOff>161925</xdr:rowOff>
    </xdr:to>
    <xdr:pic>
      <xdr:nvPicPr>
        <xdr:cNvPr id="56" name="Picture 55" descr="Image result for usaid logo">
          <a:extLst>
            <a:ext uri="{FF2B5EF4-FFF2-40B4-BE49-F238E27FC236}">
              <a16:creationId xmlns:a16="http://schemas.microsoft.com/office/drawing/2014/main" id="{00000000-0008-0000-0900-000038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27000" y="76200"/>
          <a:ext cx="2006600" cy="71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6</xdr:col>
      <xdr:colOff>381000</xdr:colOff>
      <xdr:row>9</xdr:row>
      <xdr:rowOff>0</xdr:rowOff>
    </xdr:from>
    <xdr:to>
      <xdr:col>6</xdr:col>
      <xdr:colOff>457200</xdr:colOff>
      <xdr:row>62</xdr:row>
      <xdr:rowOff>0</xdr:rowOff>
    </xdr:to>
    <xdr:sp macro="" textlink="">
      <xdr:nvSpPr>
        <xdr:cNvPr id="2" name="Rectangle 1">
          <a:extLst>
            <a:ext uri="{FF2B5EF4-FFF2-40B4-BE49-F238E27FC236}">
              <a16:creationId xmlns:a16="http://schemas.microsoft.com/office/drawing/2014/main" id="{00000000-0008-0000-0A00-000002000000}"/>
            </a:ext>
          </a:extLst>
        </xdr:cNvPr>
        <xdr:cNvSpPr/>
      </xdr:nvSpPr>
      <xdr:spPr>
        <a:xfrm>
          <a:off x="5435600" y="1828800"/>
          <a:ext cx="76200" cy="103632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A00-000003000000}"/>
            </a:ext>
          </a:extLst>
        </xdr:cNvPr>
        <xdr:cNvCxnSpPr/>
      </xdr:nvCxnSpPr>
      <xdr:spPr>
        <a:xfrm>
          <a:off x="145288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0A00-000004000000}"/>
            </a:ext>
          </a:extLst>
        </xdr:cNvPr>
        <xdr:cNvCxnSpPr/>
      </xdr:nvCxnSpPr>
      <xdr:spPr>
        <a:xfrm flipV="1">
          <a:off x="114300" y="2438400"/>
          <a:ext cx="52959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15</xdr:row>
      <xdr:rowOff>127000</xdr:rowOff>
    </xdr:from>
    <xdr:to>
      <xdr:col>7</xdr:col>
      <xdr:colOff>450479</xdr:colOff>
      <xdr:row>16</xdr:row>
      <xdr:rowOff>107579</xdr:rowOff>
    </xdr:to>
    <xdr:pic>
      <xdr:nvPicPr>
        <xdr:cNvPr id="28" name="Picture 27" descr="mage result for information icon">
          <a:extLst>
            <a:ext uri="{FF2B5EF4-FFF2-40B4-BE49-F238E27FC236}">
              <a16:creationId xmlns:a16="http://schemas.microsoft.com/office/drawing/2014/main" id="{00000000-0008-0000-0A00-00001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61468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100880</xdr:colOff>
      <xdr:row>29</xdr:row>
      <xdr:rowOff>112012</xdr:rowOff>
    </xdr:from>
    <xdr:to>
      <xdr:col>8</xdr:col>
      <xdr:colOff>306535</xdr:colOff>
      <xdr:row>30</xdr:row>
      <xdr:rowOff>114467</xdr:rowOff>
    </xdr:to>
    <xdr:pic>
      <xdr:nvPicPr>
        <xdr:cNvPr id="35" name="Picture 34" descr="mage result for template icon">
          <a:extLst>
            <a:ext uri="{FF2B5EF4-FFF2-40B4-BE49-F238E27FC236}">
              <a16:creationId xmlns:a16="http://schemas.microsoft.com/office/drawing/2014/main" id="{00000000-0008-0000-0A00-00002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00130" y="63508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100880</xdr:colOff>
      <xdr:row>36</xdr:row>
      <xdr:rowOff>112012</xdr:rowOff>
    </xdr:from>
    <xdr:to>
      <xdr:col>8</xdr:col>
      <xdr:colOff>306535</xdr:colOff>
      <xdr:row>37</xdr:row>
      <xdr:rowOff>114467</xdr:rowOff>
    </xdr:to>
    <xdr:pic>
      <xdr:nvPicPr>
        <xdr:cNvPr id="36" name="Picture 35" descr="mage result for template icon">
          <a:extLst>
            <a:ext uri="{FF2B5EF4-FFF2-40B4-BE49-F238E27FC236}">
              <a16:creationId xmlns:a16="http://schemas.microsoft.com/office/drawing/2014/main" id="{00000000-0008-0000-0A00-000024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00130" y="7795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100880</xdr:colOff>
      <xdr:row>43</xdr:row>
      <xdr:rowOff>112012</xdr:rowOff>
    </xdr:from>
    <xdr:to>
      <xdr:col>8</xdr:col>
      <xdr:colOff>306535</xdr:colOff>
      <xdr:row>44</xdr:row>
      <xdr:rowOff>114467</xdr:rowOff>
    </xdr:to>
    <xdr:pic>
      <xdr:nvPicPr>
        <xdr:cNvPr id="37" name="Picture 36" descr="mage result for template icon">
          <a:extLst>
            <a:ext uri="{FF2B5EF4-FFF2-40B4-BE49-F238E27FC236}">
              <a16:creationId xmlns:a16="http://schemas.microsoft.com/office/drawing/2014/main" id="{00000000-0008-0000-0A00-000025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00130" y="92401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116755</xdr:colOff>
      <xdr:row>50</xdr:row>
      <xdr:rowOff>112012</xdr:rowOff>
    </xdr:from>
    <xdr:to>
      <xdr:col>8</xdr:col>
      <xdr:colOff>322410</xdr:colOff>
      <xdr:row>51</xdr:row>
      <xdr:rowOff>114467</xdr:rowOff>
    </xdr:to>
    <xdr:pic>
      <xdr:nvPicPr>
        <xdr:cNvPr id="38" name="Picture 37" descr="mage result for template icon">
          <a:extLst>
            <a:ext uri="{FF2B5EF4-FFF2-40B4-BE49-F238E27FC236}">
              <a16:creationId xmlns:a16="http://schemas.microsoft.com/office/drawing/2014/main" id="{00000000-0008-0000-0A00-000026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16005" y="10684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116755</xdr:colOff>
      <xdr:row>58</xdr:row>
      <xdr:rowOff>112012</xdr:rowOff>
    </xdr:from>
    <xdr:to>
      <xdr:col>8</xdr:col>
      <xdr:colOff>322410</xdr:colOff>
      <xdr:row>59</xdr:row>
      <xdr:rowOff>114467</xdr:rowOff>
    </xdr:to>
    <xdr:pic>
      <xdr:nvPicPr>
        <xdr:cNvPr id="40" name="Picture 39" descr="mage result for template icon">
          <a:extLst>
            <a:ext uri="{FF2B5EF4-FFF2-40B4-BE49-F238E27FC236}">
              <a16:creationId xmlns:a16="http://schemas.microsoft.com/office/drawing/2014/main" id="{00000000-0008-0000-0A00-000028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16005" y="12335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23</xdr:row>
      <xdr:rowOff>8751</xdr:rowOff>
    </xdr:from>
    <xdr:to>
      <xdr:col>4</xdr:col>
      <xdr:colOff>1386936</xdr:colOff>
      <xdr:row>24</xdr:row>
      <xdr:rowOff>62225</xdr:rowOff>
    </xdr:to>
    <xdr:pic>
      <xdr:nvPicPr>
        <xdr:cNvPr id="42" name="Picture 41" descr="mage result for community icon">
          <a:extLst>
            <a:ext uri="{FF2B5EF4-FFF2-40B4-BE49-F238E27FC236}">
              <a16:creationId xmlns:a16="http://schemas.microsoft.com/office/drawing/2014/main" id="{00000000-0008-0000-0A00-00002A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4479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30</xdr:row>
      <xdr:rowOff>186551</xdr:rowOff>
    </xdr:from>
    <xdr:to>
      <xdr:col>4</xdr:col>
      <xdr:colOff>1374236</xdr:colOff>
      <xdr:row>32</xdr:row>
      <xdr:rowOff>36825</xdr:rowOff>
    </xdr:to>
    <xdr:pic>
      <xdr:nvPicPr>
        <xdr:cNvPr id="43" name="Picture 42" descr="mage result for community icon">
          <a:extLst>
            <a:ext uri="{FF2B5EF4-FFF2-40B4-BE49-F238E27FC236}">
              <a16:creationId xmlns:a16="http://schemas.microsoft.com/office/drawing/2014/main" id="{00000000-0008-0000-0A00-00002B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60793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35</xdr:row>
      <xdr:rowOff>8751</xdr:rowOff>
    </xdr:from>
    <xdr:to>
      <xdr:col>4</xdr:col>
      <xdr:colOff>1361536</xdr:colOff>
      <xdr:row>36</xdr:row>
      <xdr:rowOff>62225</xdr:rowOff>
    </xdr:to>
    <xdr:pic>
      <xdr:nvPicPr>
        <xdr:cNvPr id="44" name="Picture 43" descr="mage result for community icon">
          <a:extLst>
            <a:ext uri="{FF2B5EF4-FFF2-40B4-BE49-F238E27FC236}">
              <a16:creationId xmlns:a16="http://schemas.microsoft.com/office/drawing/2014/main" id="{00000000-0008-0000-0A00-00002C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81400" y="6917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38</xdr:row>
      <xdr:rowOff>161151</xdr:rowOff>
    </xdr:from>
    <xdr:to>
      <xdr:col>4</xdr:col>
      <xdr:colOff>1183736</xdr:colOff>
      <xdr:row>40</xdr:row>
      <xdr:rowOff>11425</xdr:rowOff>
    </xdr:to>
    <xdr:pic>
      <xdr:nvPicPr>
        <xdr:cNvPr id="45" name="Picture 44" descr="mage result for community icon">
          <a:extLst>
            <a:ext uri="{FF2B5EF4-FFF2-40B4-BE49-F238E27FC236}">
              <a16:creationId xmlns:a16="http://schemas.microsoft.com/office/drawing/2014/main" id="{00000000-0008-0000-0A00-00002D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767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42</xdr:row>
      <xdr:rowOff>97651</xdr:rowOff>
    </xdr:from>
    <xdr:to>
      <xdr:col>4</xdr:col>
      <xdr:colOff>1158336</xdr:colOff>
      <xdr:row>43</xdr:row>
      <xdr:rowOff>151125</xdr:rowOff>
    </xdr:to>
    <xdr:pic>
      <xdr:nvPicPr>
        <xdr:cNvPr id="46" name="Picture 45" descr="mage result for community icon">
          <a:extLst>
            <a:ext uri="{FF2B5EF4-FFF2-40B4-BE49-F238E27FC236}">
              <a16:creationId xmlns:a16="http://schemas.microsoft.com/office/drawing/2014/main" id="{00000000-0008-0000-0A00-00002E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378200" y="8428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46</xdr:row>
      <xdr:rowOff>135751</xdr:rowOff>
    </xdr:from>
    <xdr:to>
      <xdr:col>4</xdr:col>
      <xdr:colOff>1183736</xdr:colOff>
      <xdr:row>47</xdr:row>
      <xdr:rowOff>189225</xdr:rowOff>
    </xdr:to>
    <xdr:pic>
      <xdr:nvPicPr>
        <xdr:cNvPr id="47" name="Picture 46" descr="mage result for community icon">
          <a:extLst>
            <a:ext uri="{FF2B5EF4-FFF2-40B4-BE49-F238E27FC236}">
              <a16:creationId xmlns:a16="http://schemas.microsoft.com/office/drawing/2014/main" id="{00000000-0008-0000-0A00-00002F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9279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47</xdr:row>
      <xdr:rowOff>12700</xdr:rowOff>
    </xdr:from>
    <xdr:to>
      <xdr:col>4</xdr:col>
      <xdr:colOff>1437678</xdr:colOff>
      <xdr:row>48</xdr:row>
      <xdr:rowOff>104775</xdr:rowOff>
    </xdr:to>
    <xdr:pic>
      <xdr:nvPicPr>
        <xdr:cNvPr id="48" name="Picture 47" descr="mage result for project developer icon">
          <a:extLst>
            <a:ext uri="{FF2B5EF4-FFF2-40B4-BE49-F238E27FC236}">
              <a16:creationId xmlns:a16="http://schemas.microsoft.com/office/drawing/2014/main" id="{00000000-0008-0000-0A00-000030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56750" y="9359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42</xdr:row>
      <xdr:rowOff>177800</xdr:rowOff>
    </xdr:from>
    <xdr:to>
      <xdr:col>4</xdr:col>
      <xdr:colOff>1428153</xdr:colOff>
      <xdr:row>44</xdr:row>
      <xdr:rowOff>66675</xdr:rowOff>
    </xdr:to>
    <xdr:pic>
      <xdr:nvPicPr>
        <xdr:cNvPr id="49" name="Picture 48" descr="mage result for project developer icon">
          <a:extLst>
            <a:ext uri="{FF2B5EF4-FFF2-40B4-BE49-F238E27FC236}">
              <a16:creationId xmlns:a16="http://schemas.microsoft.com/office/drawing/2014/main" id="{00000000-0008-0000-0A00-000031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44050" y="85090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39</xdr:row>
      <xdr:rowOff>76200</xdr:rowOff>
    </xdr:from>
    <xdr:to>
      <xdr:col>4</xdr:col>
      <xdr:colOff>1475778</xdr:colOff>
      <xdr:row>40</xdr:row>
      <xdr:rowOff>161925</xdr:rowOff>
    </xdr:to>
    <xdr:pic>
      <xdr:nvPicPr>
        <xdr:cNvPr id="50" name="Picture 49" descr="mage result for project developer icon">
          <a:extLst>
            <a:ext uri="{FF2B5EF4-FFF2-40B4-BE49-F238E27FC236}">
              <a16:creationId xmlns:a16="http://schemas.microsoft.com/office/drawing/2014/main" id="{00000000-0008-0000-0A00-000032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94850" y="77978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50</xdr:row>
      <xdr:rowOff>165100</xdr:rowOff>
    </xdr:from>
    <xdr:to>
      <xdr:col>4</xdr:col>
      <xdr:colOff>1390053</xdr:colOff>
      <xdr:row>52</xdr:row>
      <xdr:rowOff>47625</xdr:rowOff>
    </xdr:to>
    <xdr:pic>
      <xdr:nvPicPr>
        <xdr:cNvPr id="51" name="Picture 50" descr="mage result for project developer icon">
          <a:extLst>
            <a:ext uri="{FF2B5EF4-FFF2-40B4-BE49-F238E27FC236}">
              <a16:creationId xmlns:a16="http://schemas.microsoft.com/office/drawing/2014/main" id="{00000000-0008-0000-0A00-000033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121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54</xdr:row>
      <xdr:rowOff>165100</xdr:rowOff>
    </xdr:from>
    <xdr:to>
      <xdr:col>4</xdr:col>
      <xdr:colOff>1390053</xdr:colOff>
      <xdr:row>56</xdr:row>
      <xdr:rowOff>47625</xdr:rowOff>
    </xdr:to>
    <xdr:pic>
      <xdr:nvPicPr>
        <xdr:cNvPr id="52" name="Picture 51" descr="mage result for project developer icon">
          <a:extLst>
            <a:ext uri="{FF2B5EF4-FFF2-40B4-BE49-F238E27FC236}">
              <a16:creationId xmlns:a16="http://schemas.microsoft.com/office/drawing/2014/main" id="{00000000-0008-0000-0A00-000034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9347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58</xdr:row>
      <xdr:rowOff>177800</xdr:rowOff>
    </xdr:from>
    <xdr:to>
      <xdr:col>4</xdr:col>
      <xdr:colOff>1390053</xdr:colOff>
      <xdr:row>60</xdr:row>
      <xdr:rowOff>66675</xdr:rowOff>
    </xdr:to>
    <xdr:pic>
      <xdr:nvPicPr>
        <xdr:cNvPr id="53" name="Picture 52" descr="mage result for project developer icon">
          <a:extLst>
            <a:ext uri="{FF2B5EF4-FFF2-40B4-BE49-F238E27FC236}">
              <a16:creationId xmlns:a16="http://schemas.microsoft.com/office/drawing/2014/main" id="{00000000-0008-0000-0A00-000035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1760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1143000</xdr:colOff>
      <xdr:row>26</xdr:row>
      <xdr:rowOff>173851</xdr:rowOff>
    </xdr:from>
    <xdr:to>
      <xdr:col>4</xdr:col>
      <xdr:colOff>1425036</xdr:colOff>
      <xdr:row>28</xdr:row>
      <xdr:rowOff>24125</xdr:rowOff>
    </xdr:to>
    <xdr:pic>
      <xdr:nvPicPr>
        <xdr:cNvPr id="54" name="Picture 53" descr="mage result for community icon">
          <a:extLst>
            <a:ext uri="{FF2B5EF4-FFF2-40B4-BE49-F238E27FC236}">
              <a16:creationId xmlns:a16="http://schemas.microsoft.com/office/drawing/2014/main" id="{00000000-0008-0000-0A00-000036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44900" y="5253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29</xdr:row>
          <xdr:rowOff>25400</xdr:rowOff>
        </xdr:from>
        <xdr:to>
          <xdr:col>14</xdr:col>
          <xdr:colOff>520700</xdr:colOff>
          <xdr:row>30</xdr:row>
          <xdr:rowOff>139700</xdr:rowOff>
        </xdr:to>
        <xdr:sp macro="" textlink="">
          <xdr:nvSpPr>
            <xdr:cNvPr id="20486" name="Check Box 6" hidden="1">
              <a:extLst>
                <a:ext uri="{63B3BB69-23CF-44E3-9099-C40C66FF867C}">
                  <a14:compatExt spid="_x0000_s20486"/>
                </a:ext>
                <a:ext uri="{FF2B5EF4-FFF2-40B4-BE49-F238E27FC236}">
                  <a16:creationId xmlns:a16="http://schemas.microsoft.com/office/drawing/2014/main" id="{00000000-0008-0000-0A00-0000065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36</xdr:row>
          <xdr:rowOff>25400</xdr:rowOff>
        </xdr:from>
        <xdr:to>
          <xdr:col>14</xdr:col>
          <xdr:colOff>520700</xdr:colOff>
          <xdr:row>37</xdr:row>
          <xdr:rowOff>139700</xdr:rowOff>
        </xdr:to>
        <xdr:sp macro="" textlink="">
          <xdr:nvSpPr>
            <xdr:cNvPr id="20487" name="Check Box 7" hidden="1">
              <a:extLst>
                <a:ext uri="{63B3BB69-23CF-44E3-9099-C40C66FF867C}">
                  <a14:compatExt spid="_x0000_s20487"/>
                </a:ext>
                <a:ext uri="{FF2B5EF4-FFF2-40B4-BE49-F238E27FC236}">
                  <a16:creationId xmlns:a16="http://schemas.microsoft.com/office/drawing/2014/main" id="{00000000-0008-0000-0A00-0000075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43</xdr:row>
          <xdr:rowOff>25400</xdr:rowOff>
        </xdr:from>
        <xdr:to>
          <xdr:col>14</xdr:col>
          <xdr:colOff>520700</xdr:colOff>
          <xdr:row>44</xdr:row>
          <xdr:rowOff>139700</xdr:rowOff>
        </xdr:to>
        <xdr:sp macro="" textlink="">
          <xdr:nvSpPr>
            <xdr:cNvPr id="20488" name="Check Box 8" hidden="1">
              <a:extLst>
                <a:ext uri="{63B3BB69-23CF-44E3-9099-C40C66FF867C}">
                  <a14:compatExt spid="_x0000_s20488"/>
                </a:ext>
                <a:ext uri="{FF2B5EF4-FFF2-40B4-BE49-F238E27FC236}">
                  <a16:creationId xmlns:a16="http://schemas.microsoft.com/office/drawing/2014/main" id="{00000000-0008-0000-0A00-0000085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50</xdr:row>
          <xdr:rowOff>25400</xdr:rowOff>
        </xdr:from>
        <xdr:to>
          <xdr:col>14</xdr:col>
          <xdr:colOff>520700</xdr:colOff>
          <xdr:row>51</xdr:row>
          <xdr:rowOff>139700</xdr:rowOff>
        </xdr:to>
        <xdr:sp macro="" textlink="">
          <xdr:nvSpPr>
            <xdr:cNvPr id="20489" name="Check Box 9" hidden="1">
              <a:extLst>
                <a:ext uri="{63B3BB69-23CF-44E3-9099-C40C66FF867C}">
                  <a14:compatExt spid="_x0000_s20489"/>
                </a:ext>
                <a:ext uri="{FF2B5EF4-FFF2-40B4-BE49-F238E27FC236}">
                  <a16:creationId xmlns:a16="http://schemas.microsoft.com/office/drawing/2014/main" id="{00000000-0008-0000-0A00-0000095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57</xdr:row>
          <xdr:rowOff>25400</xdr:rowOff>
        </xdr:from>
        <xdr:to>
          <xdr:col>14</xdr:col>
          <xdr:colOff>520700</xdr:colOff>
          <xdr:row>58</xdr:row>
          <xdr:rowOff>139700</xdr:rowOff>
        </xdr:to>
        <xdr:sp macro="" textlink="">
          <xdr:nvSpPr>
            <xdr:cNvPr id="20490" name="Check Box 10" hidden="1">
              <a:extLst>
                <a:ext uri="{63B3BB69-23CF-44E3-9099-C40C66FF867C}">
                  <a14:compatExt spid="_x0000_s20490"/>
                </a:ext>
                <a:ext uri="{FF2B5EF4-FFF2-40B4-BE49-F238E27FC236}">
                  <a16:creationId xmlns:a16="http://schemas.microsoft.com/office/drawing/2014/main" id="{00000000-0008-0000-0A00-00000A5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17</xdr:col>
      <xdr:colOff>190500</xdr:colOff>
      <xdr:row>0</xdr:row>
      <xdr:rowOff>25400</xdr:rowOff>
    </xdr:from>
    <xdr:to>
      <xdr:col>17</xdr:col>
      <xdr:colOff>190500</xdr:colOff>
      <xdr:row>3</xdr:row>
      <xdr:rowOff>190500</xdr:rowOff>
    </xdr:to>
    <xdr:cxnSp macro="">
      <xdr:nvCxnSpPr>
        <xdr:cNvPr id="55" name="Straight Connector 54">
          <a:extLst>
            <a:ext uri="{FF2B5EF4-FFF2-40B4-BE49-F238E27FC236}">
              <a16:creationId xmlns:a16="http://schemas.microsoft.com/office/drawing/2014/main" id="{00000000-0008-0000-0A00-000037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63500</xdr:rowOff>
    </xdr:from>
    <xdr:to>
      <xdr:col>16</xdr:col>
      <xdr:colOff>485775</xdr:colOff>
      <xdr:row>3</xdr:row>
      <xdr:rowOff>133350</xdr:rowOff>
    </xdr:to>
    <xdr:pic>
      <xdr:nvPicPr>
        <xdr:cNvPr id="69" name="Picture 68" descr="Bildergebnis fÃ¼r glossary symbol">
          <a:extLst>
            <a:ext uri="{FF2B5EF4-FFF2-40B4-BE49-F238E27FC236}">
              <a16:creationId xmlns:a16="http://schemas.microsoft.com/office/drawing/2014/main" id="{00000000-0008-0000-0A00-000045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12996" y="469900"/>
          <a:ext cx="328404"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70" name="Picture 69" descr="Ãhnliches Foto">
          <a:extLst>
            <a:ext uri="{FF2B5EF4-FFF2-40B4-BE49-F238E27FC236}">
              <a16:creationId xmlns:a16="http://schemas.microsoft.com/office/drawing/2014/main" id="{00000000-0008-0000-0A00-000046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190500</xdr:colOff>
      <xdr:row>13</xdr:row>
      <xdr:rowOff>177800</xdr:rowOff>
    </xdr:from>
    <xdr:to>
      <xdr:col>4</xdr:col>
      <xdr:colOff>304800</xdr:colOff>
      <xdr:row>16</xdr:row>
      <xdr:rowOff>51604</xdr:rowOff>
    </xdr:to>
    <xdr:sp macro="" textlink="">
      <xdr:nvSpPr>
        <xdr:cNvPr id="71" name="Rectangle 70">
          <a:extLst>
            <a:ext uri="{FF2B5EF4-FFF2-40B4-BE49-F238E27FC236}">
              <a16:creationId xmlns:a16="http://schemas.microsoft.com/office/drawing/2014/main" id="{00000000-0008-0000-0A00-000047000000}"/>
            </a:ext>
          </a:extLst>
        </xdr:cNvPr>
        <xdr:cNvSpPr/>
      </xdr:nvSpPr>
      <xdr:spPr>
        <a:xfrm>
          <a:off x="190500" y="28448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56" name="Chart 55">
          <a:extLst>
            <a:ext uri="{FF2B5EF4-FFF2-40B4-BE49-F238E27FC236}">
              <a16:creationId xmlns:a16="http://schemas.microsoft.com/office/drawing/2014/main" id="{00000000-0008-0000-0A00-00003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57" name="Group 56">
          <a:extLst>
            <a:ext uri="{FF2B5EF4-FFF2-40B4-BE49-F238E27FC236}">
              <a16:creationId xmlns:a16="http://schemas.microsoft.com/office/drawing/2014/main" id="{00000000-0008-0000-0A00-000039000000}"/>
            </a:ext>
          </a:extLst>
        </xdr:cNvPr>
        <xdr:cNvGrpSpPr/>
      </xdr:nvGrpSpPr>
      <xdr:grpSpPr>
        <a:xfrm>
          <a:off x="5088953" y="1072853"/>
          <a:ext cx="4432694" cy="473210"/>
          <a:chOff x="4991100" y="1007567"/>
          <a:chExt cx="4480764" cy="464935"/>
        </a:xfrm>
      </xdr:grpSpPr>
      <xdr:pic>
        <xdr:nvPicPr>
          <xdr:cNvPr id="60" name="Picture 59">
            <a:extLst>
              <a:ext uri="{FF2B5EF4-FFF2-40B4-BE49-F238E27FC236}">
                <a16:creationId xmlns:a16="http://schemas.microsoft.com/office/drawing/2014/main" id="{00000000-0008-0000-0A00-00003C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61" name="Picture 60">
            <a:extLst>
              <a:ext uri="{FF2B5EF4-FFF2-40B4-BE49-F238E27FC236}">
                <a16:creationId xmlns:a16="http://schemas.microsoft.com/office/drawing/2014/main" id="{00000000-0008-0000-0A00-00003D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72" name="Straight Connector 71">
            <a:extLst>
              <a:ext uri="{FF2B5EF4-FFF2-40B4-BE49-F238E27FC236}">
                <a16:creationId xmlns:a16="http://schemas.microsoft.com/office/drawing/2014/main" id="{00000000-0008-0000-0A00-000048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73" name="Chart 72">
          <a:extLst>
            <a:ext uri="{FF2B5EF4-FFF2-40B4-BE49-F238E27FC236}">
              <a16:creationId xmlns:a16="http://schemas.microsoft.com/office/drawing/2014/main" id="{00000000-0008-0000-0A00-00004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74" name="Chart 73">
          <a:extLst>
            <a:ext uri="{FF2B5EF4-FFF2-40B4-BE49-F238E27FC236}">
              <a16:creationId xmlns:a16="http://schemas.microsoft.com/office/drawing/2014/main" id="{00000000-0008-0000-0A00-00004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75" name="Chart 74">
          <a:extLst>
            <a:ext uri="{FF2B5EF4-FFF2-40B4-BE49-F238E27FC236}">
              <a16:creationId xmlns:a16="http://schemas.microsoft.com/office/drawing/2014/main" id="{00000000-0008-0000-0A00-00004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1104900</xdr:colOff>
      <xdr:row>18</xdr:row>
      <xdr:rowOff>215900</xdr:rowOff>
    </xdr:from>
    <xdr:to>
      <xdr:col>4</xdr:col>
      <xdr:colOff>1386936</xdr:colOff>
      <xdr:row>18</xdr:row>
      <xdr:rowOff>472574</xdr:rowOff>
    </xdr:to>
    <xdr:pic>
      <xdr:nvPicPr>
        <xdr:cNvPr id="58" name="Picture 57" descr="mage result for community icon">
          <a:extLst>
            <a:ext uri="{FF2B5EF4-FFF2-40B4-BE49-F238E27FC236}">
              <a16:creationId xmlns:a16="http://schemas.microsoft.com/office/drawing/2014/main" id="{00000000-0008-0000-0A00-00003A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3898900"/>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88900</xdr:colOff>
      <xdr:row>0</xdr:row>
      <xdr:rowOff>63500</xdr:rowOff>
    </xdr:from>
    <xdr:to>
      <xdr:col>3</xdr:col>
      <xdr:colOff>419100</xdr:colOff>
      <xdr:row>3</xdr:row>
      <xdr:rowOff>142875</xdr:rowOff>
    </xdr:to>
    <xdr:pic>
      <xdr:nvPicPr>
        <xdr:cNvPr id="59" name="Picture 58" descr="Image result for usaid logo">
          <a:extLst>
            <a:ext uri="{FF2B5EF4-FFF2-40B4-BE49-F238E27FC236}">
              <a16:creationId xmlns:a16="http://schemas.microsoft.com/office/drawing/2014/main" id="{00000000-0008-0000-0A00-00003B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88900" y="63500"/>
          <a:ext cx="2006600" cy="698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6</xdr:col>
      <xdr:colOff>381000</xdr:colOff>
      <xdr:row>9</xdr:row>
      <xdr:rowOff>0</xdr:rowOff>
    </xdr:from>
    <xdr:to>
      <xdr:col>6</xdr:col>
      <xdr:colOff>457200</xdr:colOff>
      <xdr:row>60</xdr:row>
      <xdr:rowOff>0</xdr:rowOff>
    </xdr:to>
    <xdr:sp macro="" textlink="">
      <xdr:nvSpPr>
        <xdr:cNvPr id="2" name="Rectangle 1">
          <a:extLst>
            <a:ext uri="{FF2B5EF4-FFF2-40B4-BE49-F238E27FC236}">
              <a16:creationId xmlns:a16="http://schemas.microsoft.com/office/drawing/2014/main" id="{00000000-0008-0000-0B00-000002000000}"/>
            </a:ext>
          </a:extLst>
        </xdr:cNvPr>
        <xdr:cNvSpPr/>
      </xdr:nvSpPr>
      <xdr:spPr>
        <a:xfrm>
          <a:off x="5435600" y="1828800"/>
          <a:ext cx="76200" cy="103632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B00-000003000000}"/>
            </a:ext>
          </a:extLst>
        </xdr:cNvPr>
        <xdr:cNvCxnSpPr/>
      </xdr:nvCxnSpPr>
      <xdr:spPr>
        <a:xfrm>
          <a:off x="145288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0B00-000004000000}"/>
            </a:ext>
          </a:extLst>
        </xdr:cNvPr>
        <xdr:cNvCxnSpPr/>
      </xdr:nvCxnSpPr>
      <xdr:spPr>
        <a:xfrm flipV="1">
          <a:off x="114300" y="2438400"/>
          <a:ext cx="52959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15</xdr:row>
      <xdr:rowOff>127000</xdr:rowOff>
    </xdr:from>
    <xdr:to>
      <xdr:col>7</xdr:col>
      <xdr:colOff>450479</xdr:colOff>
      <xdr:row>16</xdr:row>
      <xdr:rowOff>107579</xdr:rowOff>
    </xdr:to>
    <xdr:pic>
      <xdr:nvPicPr>
        <xdr:cNvPr id="28" name="Picture 27" descr="mage result for information icon">
          <a:extLst>
            <a:ext uri="{FF2B5EF4-FFF2-40B4-BE49-F238E27FC236}">
              <a16:creationId xmlns:a16="http://schemas.microsoft.com/office/drawing/2014/main" id="{00000000-0008-0000-0B00-00001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61468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46</xdr:row>
      <xdr:rowOff>112012</xdr:rowOff>
    </xdr:from>
    <xdr:to>
      <xdr:col>8</xdr:col>
      <xdr:colOff>338285</xdr:colOff>
      <xdr:row>47</xdr:row>
      <xdr:rowOff>114467</xdr:rowOff>
    </xdr:to>
    <xdr:pic>
      <xdr:nvPicPr>
        <xdr:cNvPr id="38" name="Picture 37" descr="mage result for template icon">
          <a:extLst>
            <a:ext uri="{FF2B5EF4-FFF2-40B4-BE49-F238E27FC236}">
              <a16:creationId xmlns:a16="http://schemas.microsoft.com/office/drawing/2014/main" id="{00000000-0008-0000-0B00-000026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31880" y="93988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116755</xdr:colOff>
      <xdr:row>53</xdr:row>
      <xdr:rowOff>112012</xdr:rowOff>
    </xdr:from>
    <xdr:to>
      <xdr:col>8</xdr:col>
      <xdr:colOff>322410</xdr:colOff>
      <xdr:row>54</xdr:row>
      <xdr:rowOff>114467</xdr:rowOff>
    </xdr:to>
    <xdr:pic>
      <xdr:nvPicPr>
        <xdr:cNvPr id="40" name="Picture 39" descr="mage result for template icon">
          <a:extLst>
            <a:ext uri="{FF2B5EF4-FFF2-40B4-BE49-F238E27FC236}">
              <a16:creationId xmlns:a16="http://schemas.microsoft.com/office/drawing/2014/main" id="{00000000-0008-0000-0B00-000028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16005" y="10843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152400</xdr:colOff>
          <xdr:row>28</xdr:row>
          <xdr:rowOff>114300</xdr:rowOff>
        </xdr:from>
        <xdr:to>
          <xdr:col>16</xdr:col>
          <xdr:colOff>508000</xdr:colOff>
          <xdr:row>30</xdr:row>
          <xdr:rowOff>101600</xdr:rowOff>
        </xdr:to>
        <xdr:sp macro="" textlink="">
          <xdr:nvSpPr>
            <xdr:cNvPr id="21510" name="Check Box 6" descr="Included in agreement" hidden="1">
              <a:extLst>
                <a:ext uri="{63B3BB69-23CF-44E3-9099-C40C66FF867C}">
                  <a14:compatExt spid="_x0000_s21510"/>
                </a:ext>
                <a:ext uri="{FF2B5EF4-FFF2-40B4-BE49-F238E27FC236}">
                  <a16:creationId xmlns:a16="http://schemas.microsoft.com/office/drawing/2014/main" id="{00000000-0008-0000-0B00-0000065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27432" tIns="22860" rIns="0" bIns="22860" anchor="ctr" upright="1"/>
            <a:lstStyle/>
            <a:p>
              <a:pPr algn="l" rtl="0">
                <a:defRPr sz="1000"/>
              </a:pPr>
              <a:r>
                <a:rPr lang="en-US" sz="1320" b="0" i="0" u="none" strike="noStrike" baseline="0">
                  <a:solidFill>
                    <a:srgbClr val="000000"/>
                  </a:solidFill>
                  <a:latin typeface="Calibri" pitchFamily="2" charset="0"/>
                  <a:cs typeface="Calibri" pitchFamily="2" charset="0"/>
                </a:rPr>
                <a:t>Included in agreement</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152400</xdr:colOff>
          <xdr:row>31</xdr:row>
          <xdr:rowOff>114300</xdr:rowOff>
        </xdr:from>
        <xdr:to>
          <xdr:col>16</xdr:col>
          <xdr:colOff>508000</xdr:colOff>
          <xdr:row>33</xdr:row>
          <xdr:rowOff>101600</xdr:rowOff>
        </xdr:to>
        <xdr:sp macro="" textlink="">
          <xdr:nvSpPr>
            <xdr:cNvPr id="21511" name="Check Box 7" hidden="1">
              <a:extLst>
                <a:ext uri="{63B3BB69-23CF-44E3-9099-C40C66FF867C}">
                  <a14:compatExt spid="_x0000_s21511"/>
                </a:ext>
                <a:ext uri="{FF2B5EF4-FFF2-40B4-BE49-F238E27FC236}">
                  <a16:creationId xmlns:a16="http://schemas.microsoft.com/office/drawing/2014/main" id="{00000000-0008-0000-0B00-0000075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27432" tIns="22860" rIns="0" bIns="22860" anchor="ctr" upright="1"/>
            <a:lstStyle/>
            <a:p>
              <a:pPr algn="l" rtl="0">
                <a:defRPr sz="1000"/>
              </a:pPr>
              <a:r>
                <a:rPr lang="en-US" sz="1320" b="0" i="0" u="none" strike="noStrike" baseline="0">
                  <a:solidFill>
                    <a:srgbClr val="000000"/>
                  </a:solidFill>
                  <a:latin typeface="Calibri" pitchFamily="2" charset="0"/>
                  <a:cs typeface="Calibri" pitchFamily="2" charset="0"/>
                </a:rPr>
                <a:t>Included in agreement</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152400</xdr:colOff>
          <xdr:row>34</xdr:row>
          <xdr:rowOff>114300</xdr:rowOff>
        </xdr:from>
        <xdr:to>
          <xdr:col>16</xdr:col>
          <xdr:colOff>508000</xdr:colOff>
          <xdr:row>36</xdr:row>
          <xdr:rowOff>101600</xdr:rowOff>
        </xdr:to>
        <xdr:sp macro="" textlink="">
          <xdr:nvSpPr>
            <xdr:cNvPr id="21512" name="Check Box 8" hidden="1">
              <a:extLst>
                <a:ext uri="{63B3BB69-23CF-44E3-9099-C40C66FF867C}">
                  <a14:compatExt spid="_x0000_s21512"/>
                </a:ext>
                <a:ext uri="{FF2B5EF4-FFF2-40B4-BE49-F238E27FC236}">
                  <a16:creationId xmlns:a16="http://schemas.microsoft.com/office/drawing/2014/main" id="{00000000-0008-0000-0B00-0000085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27432" tIns="22860" rIns="0" bIns="22860" anchor="ctr" upright="1"/>
            <a:lstStyle/>
            <a:p>
              <a:pPr algn="l" rtl="0">
                <a:defRPr sz="1000"/>
              </a:pPr>
              <a:r>
                <a:rPr lang="en-US" sz="1320" b="0" i="0" u="none" strike="noStrike" baseline="0">
                  <a:solidFill>
                    <a:srgbClr val="000000"/>
                  </a:solidFill>
                  <a:latin typeface="Calibri" pitchFamily="2" charset="0"/>
                  <a:cs typeface="Calibri" pitchFamily="2" charset="0"/>
                </a:rPr>
                <a:t>Included in agreement</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152400</xdr:colOff>
          <xdr:row>37</xdr:row>
          <xdr:rowOff>114300</xdr:rowOff>
        </xdr:from>
        <xdr:to>
          <xdr:col>16</xdr:col>
          <xdr:colOff>508000</xdr:colOff>
          <xdr:row>39</xdr:row>
          <xdr:rowOff>101600</xdr:rowOff>
        </xdr:to>
        <xdr:sp macro="" textlink="">
          <xdr:nvSpPr>
            <xdr:cNvPr id="21513" name="Check Box 9" hidden="1">
              <a:extLst>
                <a:ext uri="{63B3BB69-23CF-44E3-9099-C40C66FF867C}">
                  <a14:compatExt spid="_x0000_s21513"/>
                </a:ext>
                <a:ext uri="{FF2B5EF4-FFF2-40B4-BE49-F238E27FC236}">
                  <a16:creationId xmlns:a16="http://schemas.microsoft.com/office/drawing/2014/main" id="{00000000-0008-0000-0B00-0000095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27432" tIns="22860" rIns="0" bIns="22860" anchor="ctr" upright="1"/>
            <a:lstStyle/>
            <a:p>
              <a:pPr algn="l" rtl="0">
                <a:defRPr sz="1000"/>
              </a:pPr>
              <a:r>
                <a:rPr lang="en-US" sz="1320" b="0" i="0" u="none" strike="noStrike" baseline="0">
                  <a:solidFill>
                    <a:srgbClr val="000000"/>
                  </a:solidFill>
                  <a:latin typeface="Calibri" pitchFamily="2" charset="0"/>
                  <a:cs typeface="Calibri" pitchFamily="2" charset="0"/>
                </a:rPr>
                <a:t>Included in agreement</a:t>
              </a:r>
            </a:p>
          </xdr:txBody>
        </xdr:sp>
        <xdr:clientData/>
      </xdr:twoCellAnchor>
    </mc:Choice>
    <mc:Fallback/>
  </mc:AlternateContent>
  <xdr:twoCellAnchor>
    <xdr:from>
      <xdr:col>8</xdr:col>
      <xdr:colOff>116755</xdr:colOff>
      <xdr:row>60</xdr:row>
      <xdr:rowOff>112012</xdr:rowOff>
    </xdr:from>
    <xdr:to>
      <xdr:col>8</xdr:col>
      <xdr:colOff>322410</xdr:colOff>
      <xdr:row>61</xdr:row>
      <xdr:rowOff>114467</xdr:rowOff>
    </xdr:to>
    <xdr:pic>
      <xdr:nvPicPr>
        <xdr:cNvPr id="49" name="Picture 48" descr="mage result for template icon">
          <a:extLst>
            <a:ext uri="{FF2B5EF4-FFF2-40B4-BE49-F238E27FC236}">
              <a16:creationId xmlns:a16="http://schemas.microsoft.com/office/drawing/2014/main" id="{00000000-0008-0000-0B00-000031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16005" y="122881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17</xdr:row>
      <xdr:rowOff>173851</xdr:rowOff>
    </xdr:from>
    <xdr:to>
      <xdr:col>4</xdr:col>
      <xdr:colOff>1374236</xdr:colOff>
      <xdr:row>19</xdr:row>
      <xdr:rowOff>24125</xdr:rowOff>
    </xdr:to>
    <xdr:pic>
      <xdr:nvPicPr>
        <xdr:cNvPr id="50" name="Picture 49" descr="mage result for community icon">
          <a:extLst>
            <a:ext uri="{FF2B5EF4-FFF2-40B4-BE49-F238E27FC236}">
              <a16:creationId xmlns:a16="http://schemas.microsoft.com/office/drawing/2014/main" id="{00000000-0008-0000-0B00-000032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36282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22</xdr:row>
      <xdr:rowOff>8751</xdr:rowOff>
    </xdr:from>
    <xdr:to>
      <xdr:col>4</xdr:col>
      <xdr:colOff>1374236</xdr:colOff>
      <xdr:row>23</xdr:row>
      <xdr:rowOff>62225</xdr:rowOff>
    </xdr:to>
    <xdr:pic>
      <xdr:nvPicPr>
        <xdr:cNvPr id="51" name="Picture 50" descr="mage result for community icon">
          <a:extLst>
            <a:ext uri="{FF2B5EF4-FFF2-40B4-BE49-F238E27FC236}">
              <a16:creationId xmlns:a16="http://schemas.microsoft.com/office/drawing/2014/main" id="{00000000-0008-0000-0B00-000033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4504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29</xdr:row>
      <xdr:rowOff>186551</xdr:rowOff>
    </xdr:from>
    <xdr:to>
      <xdr:col>4</xdr:col>
      <xdr:colOff>1374236</xdr:colOff>
      <xdr:row>31</xdr:row>
      <xdr:rowOff>36825</xdr:rowOff>
    </xdr:to>
    <xdr:pic>
      <xdr:nvPicPr>
        <xdr:cNvPr id="52" name="Picture 51" descr="mage result for community icon">
          <a:extLst>
            <a:ext uri="{FF2B5EF4-FFF2-40B4-BE49-F238E27FC236}">
              <a16:creationId xmlns:a16="http://schemas.microsoft.com/office/drawing/2014/main" id="{00000000-0008-0000-0B00-000034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60793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34</xdr:row>
      <xdr:rowOff>8751</xdr:rowOff>
    </xdr:from>
    <xdr:to>
      <xdr:col>4</xdr:col>
      <xdr:colOff>1361536</xdr:colOff>
      <xdr:row>35</xdr:row>
      <xdr:rowOff>62225</xdr:rowOff>
    </xdr:to>
    <xdr:pic>
      <xdr:nvPicPr>
        <xdr:cNvPr id="53" name="Picture 52" descr="mage result for community icon">
          <a:extLst>
            <a:ext uri="{FF2B5EF4-FFF2-40B4-BE49-F238E27FC236}">
              <a16:creationId xmlns:a16="http://schemas.microsoft.com/office/drawing/2014/main" id="{00000000-0008-0000-0B00-000035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81400" y="6917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37</xdr:row>
      <xdr:rowOff>161151</xdr:rowOff>
    </xdr:from>
    <xdr:to>
      <xdr:col>4</xdr:col>
      <xdr:colOff>1183736</xdr:colOff>
      <xdr:row>39</xdr:row>
      <xdr:rowOff>11425</xdr:rowOff>
    </xdr:to>
    <xdr:pic>
      <xdr:nvPicPr>
        <xdr:cNvPr id="54" name="Picture 53" descr="mage result for community icon">
          <a:extLst>
            <a:ext uri="{FF2B5EF4-FFF2-40B4-BE49-F238E27FC236}">
              <a16:creationId xmlns:a16="http://schemas.microsoft.com/office/drawing/2014/main" id="{00000000-0008-0000-0B00-000036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767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41</xdr:row>
      <xdr:rowOff>97651</xdr:rowOff>
    </xdr:from>
    <xdr:to>
      <xdr:col>4</xdr:col>
      <xdr:colOff>1158336</xdr:colOff>
      <xdr:row>42</xdr:row>
      <xdr:rowOff>151125</xdr:rowOff>
    </xdr:to>
    <xdr:pic>
      <xdr:nvPicPr>
        <xdr:cNvPr id="55" name="Picture 54" descr="mage result for community icon">
          <a:extLst>
            <a:ext uri="{FF2B5EF4-FFF2-40B4-BE49-F238E27FC236}">
              <a16:creationId xmlns:a16="http://schemas.microsoft.com/office/drawing/2014/main" id="{00000000-0008-0000-0B00-000037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378200" y="8428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45</xdr:row>
      <xdr:rowOff>135751</xdr:rowOff>
    </xdr:from>
    <xdr:to>
      <xdr:col>4</xdr:col>
      <xdr:colOff>1183736</xdr:colOff>
      <xdr:row>46</xdr:row>
      <xdr:rowOff>189225</xdr:rowOff>
    </xdr:to>
    <xdr:pic>
      <xdr:nvPicPr>
        <xdr:cNvPr id="56" name="Picture 55" descr="mage result for community icon">
          <a:extLst>
            <a:ext uri="{FF2B5EF4-FFF2-40B4-BE49-F238E27FC236}">
              <a16:creationId xmlns:a16="http://schemas.microsoft.com/office/drawing/2014/main" id="{00000000-0008-0000-0B00-000038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9279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46</xdr:row>
      <xdr:rowOff>12700</xdr:rowOff>
    </xdr:from>
    <xdr:to>
      <xdr:col>4</xdr:col>
      <xdr:colOff>1437678</xdr:colOff>
      <xdr:row>47</xdr:row>
      <xdr:rowOff>104775</xdr:rowOff>
    </xdr:to>
    <xdr:pic>
      <xdr:nvPicPr>
        <xdr:cNvPr id="57" name="Picture 56" descr="mage result for project developer icon">
          <a:extLst>
            <a:ext uri="{FF2B5EF4-FFF2-40B4-BE49-F238E27FC236}">
              <a16:creationId xmlns:a16="http://schemas.microsoft.com/office/drawing/2014/main" id="{00000000-0008-0000-0B00-000039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56750" y="9359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41</xdr:row>
      <xdr:rowOff>177800</xdr:rowOff>
    </xdr:from>
    <xdr:to>
      <xdr:col>4</xdr:col>
      <xdr:colOff>1428153</xdr:colOff>
      <xdr:row>43</xdr:row>
      <xdr:rowOff>66675</xdr:rowOff>
    </xdr:to>
    <xdr:pic>
      <xdr:nvPicPr>
        <xdr:cNvPr id="58" name="Picture 57" descr="mage result for project developer icon">
          <a:extLst>
            <a:ext uri="{FF2B5EF4-FFF2-40B4-BE49-F238E27FC236}">
              <a16:creationId xmlns:a16="http://schemas.microsoft.com/office/drawing/2014/main" id="{00000000-0008-0000-0B00-00003A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44050" y="85090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38</xdr:row>
      <xdr:rowOff>76200</xdr:rowOff>
    </xdr:from>
    <xdr:to>
      <xdr:col>4</xdr:col>
      <xdr:colOff>1475778</xdr:colOff>
      <xdr:row>39</xdr:row>
      <xdr:rowOff>161925</xdr:rowOff>
    </xdr:to>
    <xdr:pic>
      <xdr:nvPicPr>
        <xdr:cNvPr id="59" name="Picture 58" descr="mage result for project developer icon">
          <a:extLst>
            <a:ext uri="{FF2B5EF4-FFF2-40B4-BE49-F238E27FC236}">
              <a16:creationId xmlns:a16="http://schemas.microsoft.com/office/drawing/2014/main" id="{00000000-0008-0000-0B00-00003B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94850" y="77978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49</xdr:row>
      <xdr:rowOff>165100</xdr:rowOff>
    </xdr:from>
    <xdr:to>
      <xdr:col>4</xdr:col>
      <xdr:colOff>1390053</xdr:colOff>
      <xdr:row>51</xdr:row>
      <xdr:rowOff>47625</xdr:rowOff>
    </xdr:to>
    <xdr:pic>
      <xdr:nvPicPr>
        <xdr:cNvPr id="60" name="Picture 59" descr="mage result for project developer icon">
          <a:extLst>
            <a:ext uri="{FF2B5EF4-FFF2-40B4-BE49-F238E27FC236}">
              <a16:creationId xmlns:a16="http://schemas.microsoft.com/office/drawing/2014/main" id="{00000000-0008-0000-0B00-00003C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121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53</xdr:row>
      <xdr:rowOff>165100</xdr:rowOff>
    </xdr:from>
    <xdr:to>
      <xdr:col>4</xdr:col>
      <xdr:colOff>1390053</xdr:colOff>
      <xdr:row>55</xdr:row>
      <xdr:rowOff>47625</xdr:rowOff>
    </xdr:to>
    <xdr:pic>
      <xdr:nvPicPr>
        <xdr:cNvPr id="61" name="Picture 60" descr="mage result for project developer icon">
          <a:extLst>
            <a:ext uri="{FF2B5EF4-FFF2-40B4-BE49-F238E27FC236}">
              <a16:creationId xmlns:a16="http://schemas.microsoft.com/office/drawing/2014/main" id="{00000000-0008-0000-0B00-00003D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9347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57</xdr:row>
      <xdr:rowOff>177800</xdr:rowOff>
    </xdr:from>
    <xdr:to>
      <xdr:col>4</xdr:col>
      <xdr:colOff>1390053</xdr:colOff>
      <xdr:row>59</xdr:row>
      <xdr:rowOff>66675</xdr:rowOff>
    </xdr:to>
    <xdr:pic>
      <xdr:nvPicPr>
        <xdr:cNvPr id="62" name="Picture 61" descr="mage result for project developer icon">
          <a:extLst>
            <a:ext uri="{FF2B5EF4-FFF2-40B4-BE49-F238E27FC236}">
              <a16:creationId xmlns:a16="http://schemas.microsoft.com/office/drawing/2014/main" id="{00000000-0008-0000-0B00-00003E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1760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46</xdr:row>
          <xdr:rowOff>25400</xdr:rowOff>
        </xdr:from>
        <xdr:to>
          <xdr:col>14</xdr:col>
          <xdr:colOff>520700</xdr:colOff>
          <xdr:row>47</xdr:row>
          <xdr:rowOff>139700</xdr:rowOff>
        </xdr:to>
        <xdr:sp macro="" textlink="">
          <xdr:nvSpPr>
            <xdr:cNvPr id="21516" name="Check Box 12" hidden="1">
              <a:extLst>
                <a:ext uri="{63B3BB69-23CF-44E3-9099-C40C66FF867C}">
                  <a14:compatExt spid="_x0000_s21516"/>
                </a:ext>
                <a:ext uri="{FF2B5EF4-FFF2-40B4-BE49-F238E27FC236}">
                  <a16:creationId xmlns:a16="http://schemas.microsoft.com/office/drawing/2014/main" id="{00000000-0008-0000-0B00-00000C5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53</xdr:row>
          <xdr:rowOff>25400</xdr:rowOff>
        </xdr:from>
        <xdr:to>
          <xdr:col>14</xdr:col>
          <xdr:colOff>520700</xdr:colOff>
          <xdr:row>54</xdr:row>
          <xdr:rowOff>139700</xdr:rowOff>
        </xdr:to>
        <xdr:sp macro="" textlink="">
          <xdr:nvSpPr>
            <xdr:cNvPr id="21517" name="Check Box 13" hidden="1">
              <a:extLst>
                <a:ext uri="{63B3BB69-23CF-44E3-9099-C40C66FF867C}">
                  <a14:compatExt spid="_x0000_s21517"/>
                </a:ext>
                <a:ext uri="{FF2B5EF4-FFF2-40B4-BE49-F238E27FC236}">
                  <a16:creationId xmlns:a16="http://schemas.microsoft.com/office/drawing/2014/main" id="{00000000-0008-0000-0B00-00000D5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60</xdr:row>
          <xdr:rowOff>25400</xdr:rowOff>
        </xdr:from>
        <xdr:to>
          <xdr:col>14</xdr:col>
          <xdr:colOff>520700</xdr:colOff>
          <xdr:row>61</xdr:row>
          <xdr:rowOff>139700</xdr:rowOff>
        </xdr:to>
        <xdr:sp macro="" textlink="">
          <xdr:nvSpPr>
            <xdr:cNvPr id="21518" name="Check Box 14" hidden="1">
              <a:extLst>
                <a:ext uri="{63B3BB69-23CF-44E3-9099-C40C66FF867C}">
                  <a14:compatExt spid="_x0000_s21518"/>
                </a:ext>
                <a:ext uri="{FF2B5EF4-FFF2-40B4-BE49-F238E27FC236}">
                  <a16:creationId xmlns:a16="http://schemas.microsoft.com/office/drawing/2014/main" id="{00000000-0008-0000-0B00-00000E5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17</xdr:col>
      <xdr:colOff>190500</xdr:colOff>
      <xdr:row>0</xdr:row>
      <xdr:rowOff>25400</xdr:rowOff>
    </xdr:from>
    <xdr:to>
      <xdr:col>17</xdr:col>
      <xdr:colOff>190500</xdr:colOff>
      <xdr:row>3</xdr:row>
      <xdr:rowOff>190500</xdr:rowOff>
    </xdr:to>
    <xdr:cxnSp macro="">
      <xdr:nvCxnSpPr>
        <xdr:cNvPr id="66" name="Straight Connector 65">
          <a:extLst>
            <a:ext uri="{FF2B5EF4-FFF2-40B4-BE49-F238E27FC236}">
              <a16:creationId xmlns:a16="http://schemas.microsoft.com/office/drawing/2014/main" id="{00000000-0008-0000-0B00-000042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63500</xdr:rowOff>
    </xdr:from>
    <xdr:to>
      <xdr:col>16</xdr:col>
      <xdr:colOff>485775</xdr:colOff>
      <xdr:row>3</xdr:row>
      <xdr:rowOff>133350</xdr:rowOff>
    </xdr:to>
    <xdr:pic>
      <xdr:nvPicPr>
        <xdr:cNvPr id="78" name="Picture 77" descr="Bildergebnis fÃ¼r glossary symbol">
          <a:extLst>
            <a:ext uri="{FF2B5EF4-FFF2-40B4-BE49-F238E27FC236}">
              <a16:creationId xmlns:a16="http://schemas.microsoft.com/office/drawing/2014/main" id="{00000000-0008-0000-0B00-00004E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12996" y="469900"/>
          <a:ext cx="328404"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79" name="Picture 78" descr="Ãhnliches Foto">
          <a:extLst>
            <a:ext uri="{FF2B5EF4-FFF2-40B4-BE49-F238E27FC236}">
              <a16:creationId xmlns:a16="http://schemas.microsoft.com/office/drawing/2014/main" id="{00000000-0008-0000-0B00-00004F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190500</xdr:colOff>
      <xdr:row>13</xdr:row>
      <xdr:rowOff>190500</xdr:rowOff>
    </xdr:from>
    <xdr:to>
      <xdr:col>4</xdr:col>
      <xdr:colOff>304800</xdr:colOff>
      <xdr:row>16</xdr:row>
      <xdr:rowOff>64304</xdr:rowOff>
    </xdr:to>
    <xdr:sp macro="" textlink="">
      <xdr:nvSpPr>
        <xdr:cNvPr id="80" name="Rectangle 79">
          <a:extLst>
            <a:ext uri="{FF2B5EF4-FFF2-40B4-BE49-F238E27FC236}">
              <a16:creationId xmlns:a16="http://schemas.microsoft.com/office/drawing/2014/main" id="{00000000-0008-0000-0B00-000050000000}"/>
            </a:ext>
          </a:extLst>
        </xdr:cNvPr>
        <xdr:cNvSpPr/>
      </xdr:nvSpPr>
      <xdr:spPr>
        <a:xfrm>
          <a:off x="190500" y="28575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Open Sans" charset="0"/>
              <a:ea typeface="Open Sans" charset="0"/>
              <a:cs typeface="Open Sans" charset="0"/>
            </a:rPr>
            <a:t>Enabling</a:t>
          </a:r>
          <a:r>
            <a:rPr lang="en-IN" sz="1600" baseline="0">
              <a:solidFill>
                <a:srgbClr val="67707E"/>
              </a:solidFill>
              <a:latin typeface="Open Sans" charset="0"/>
              <a:ea typeface="Open Sans" charset="0"/>
              <a:cs typeface="Open Sans" charset="0"/>
            </a:rPr>
            <a:t> </a:t>
          </a:r>
          <a:r>
            <a:rPr lang="en-IN" sz="1600">
              <a:solidFill>
                <a:srgbClr val="67707E"/>
              </a:solidFill>
              <a:latin typeface="Open Sans" charset="0"/>
              <a:ea typeface="Open Sans" charset="0"/>
              <a:cs typeface="Open Sans" charset="0"/>
            </a:rPr>
            <a:t>Conditions</a:t>
          </a:r>
        </a:p>
      </xdr:txBody>
    </xdr:sp>
    <xdr:clientData/>
  </xdr:twoCellAnchor>
  <xdr:twoCellAnchor>
    <xdr:from>
      <xdr:col>4</xdr:col>
      <xdr:colOff>1104900</xdr:colOff>
      <xdr:row>25</xdr:row>
      <xdr:rowOff>199251</xdr:rowOff>
    </xdr:from>
    <xdr:to>
      <xdr:col>4</xdr:col>
      <xdr:colOff>1386936</xdr:colOff>
      <xdr:row>27</xdr:row>
      <xdr:rowOff>49525</xdr:rowOff>
    </xdr:to>
    <xdr:pic>
      <xdr:nvPicPr>
        <xdr:cNvPr id="90" name="Picture 89" descr="mage result for community icon">
          <a:extLst>
            <a:ext uri="{FF2B5EF4-FFF2-40B4-BE49-F238E27FC236}">
              <a16:creationId xmlns:a16="http://schemas.microsoft.com/office/drawing/2014/main" id="{00000000-0008-0000-0B00-00005A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53046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47" name="Chart 46">
          <a:extLst>
            <a:ext uri="{FF2B5EF4-FFF2-40B4-BE49-F238E27FC236}">
              <a16:creationId xmlns:a16="http://schemas.microsoft.com/office/drawing/2014/main" id="{00000000-0008-0000-0B00-00002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48" name="Group 47">
          <a:extLst>
            <a:ext uri="{FF2B5EF4-FFF2-40B4-BE49-F238E27FC236}">
              <a16:creationId xmlns:a16="http://schemas.microsoft.com/office/drawing/2014/main" id="{00000000-0008-0000-0B00-000030000000}"/>
            </a:ext>
          </a:extLst>
        </xdr:cNvPr>
        <xdr:cNvGrpSpPr/>
      </xdr:nvGrpSpPr>
      <xdr:grpSpPr>
        <a:xfrm>
          <a:off x="5088953" y="1072853"/>
          <a:ext cx="4432694" cy="473210"/>
          <a:chOff x="4991100" y="1007567"/>
          <a:chExt cx="4480764" cy="464935"/>
        </a:xfrm>
      </xdr:grpSpPr>
      <xdr:pic>
        <xdr:nvPicPr>
          <xdr:cNvPr id="63" name="Picture 62">
            <a:extLst>
              <a:ext uri="{FF2B5EF4-FFF2-40B4-BE49-F238E27FC236}">
                <a16:creationId xmlns:a16="http://schemas.microsoft.com/office/drawing/2014/main" id="{00000000-0008-0000-0B00-00003F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64" name="Picture 63">
            <a:extLst>
              <a:ext uri="{FF2B5EF4-FFF2-40B4-BE49-F238E27FC236}">
                <a16:creationId xmlns:a16="http://schemas.microsoft.com/office/drawing/2014/main" id="{00000000-0008-0000-0B00-000040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65" name="Straight Connector 64">
            <a:extLst>
              <a:ext uri="{FF2B5EF4-FFF2-40B4-BE49-F238E27FC236}">
                <a16:creationId xmlns:a16="http://schemas.microsoft.com/office/drawing/2014/main" id="{00000000-0008-0000-0B00-000041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67" name="Chart 66">
          <a:extLst>
            <a:ext uri="{FF2B5EF4-FFF2-40B4-BE49-F238E27FC236}">
              <a16:creationId xmlns:a16="http://schemas.microsoft.com/office/drawing/2014/main" id="{00000000-0008-0000-0B00-00004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68" name="Chart 67">
          <a:extLst>
            <a:ext uri="{FF2B5EF4-FFF2-40B4-BE49-F238E27FC236}">
              <a16:creationId xmlns:a16="http://schemas.microsoft.com/office/drawing/2014/main" id="{00000000-0008-0000-0B00-00004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81" name="Chart 80">
          <a:extLst>
            <a:ext uri="{FF2B5EF4-FFF2-40B4-BE49-F238E27FC236}">
              <a16:creationId xmlns:a16="http://schemas.microsoft.com/office/drawing/2014/main" id="{00000000-0008-0000-0B00-00005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8</xdr:col>
      <xdr:colOff>132630</xdr:colOff>
      <xdr:row>40</xdr:row>
      <xdr:rowOff>112012</xdr:rowOff>
    </xdr:from>
    <xdr:to>
      <xdr:col>8</xdr:col>
      <xdr:colOff>338285</xdr:colOff>
      <xdr:row>41</xdr:row>
      <xdr:rowOff>114467</xdr:rowOff>
    </xdr:to>
    <xdr:pic>
      <xdr:nvPicPr>
        <xdr:cNvPr id="69" name="Picture 68" descr="mage result for template icon">
          <a:extLst>
            <a:ext uri="{FF2B5EF4-FFF2-40B4-BE49-F238E27FC236}">
              <a16:creationId xmlns:a16="http://schemas.microsoft.com/office/drawing/2014/main" id="{00000000-0008-0000-0B00-000045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31880" y="81606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88900</xdr:colOff>
      <xdr:row>0</xdr:row>
      <xdr:rowOff>76200</xdr:rowOff>
    </xdr:from>
    <xdr:to>
      <xdr:col>3</xdr:col>
      <xdr:colOff>419100</xdr:colOff>
      <xdr:row>3</xdr:row>
      <xdr:rowOff>123825</xdr:rowOff>
    </xdr:to>
    <xdr:pic>
      <xdr:nvPicPr>
        <xdr:cNvPr id="70" name="Picture 69" descr="Image result for usaid logo">
          <a:extLst>
            <a:ext uri="{FF2B5EF4-FFF2-40B4-BE49-F238E27FC236}">
              <a16:creationId xmlns:a16="http://schemas.microsoft.com/office/drawing/2014/main" id="{00000000-0008-0000-0B00-000046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88900" y="76200"/>
          <a:ext cx="2006600" cy="673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6</xdr:col>
      <xdr:colOff>381000</xdr:colOff>
      <xdr:row>9</xdr:row>
      <xdr:rowOff>0</xdr:rowOff>
    </xdr:from>
    <xdr:to>
      <xdr:col>6</xdr:col>
      <xdr:colOff>457200</xdr:colOff>
      <xdr:row>76</xdr:row>
      <xdr:rowOff>0</xdr:rowOff>
    </xdr:to>
    <xdr:sp macro="" textlink="">
      <xdr:nvSpPr>
        <xdr:cNvPr id="2" name="Rectangle 1">
          <a:extLst>
            <a:ext uri="{FF2B5EF4-FFF2-40B4-BE49-F238E27FC236}">
              <a16:creationId xmlns:a16="http://schemas.microsoft.com/office/drawing/2014/main" id="{00000000-0008-0000-0C00-000002000000}"/>
            </a:ext>
          </a:extLst>
        </xdr:cNvPr>
        <xdr:cNvSpPr/>
      </xdr:nvSpPr>
      <xdr:spPr>
        <a:xfrm>
          <a:off x="5283200" y="1828800"/>
          <a:ext cx="76200" cy="107696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C00-000003000000}"/>
            </a:ext>
          </a:extLst>
        </xdr:cNvPr>
        <xdr:cNvCxnSpPr/>
      </xdr:nvCxnSpPr>
      <xdr:spPr>
        <a:xfrm>
          <a:off x="143764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12700</xdr:rowOff>
    </xdr:from>
    <xdr:to>
      <xdr:col>6</xdr:col>
      <xdr:colOff>355600</xdr:colOff>
      <xdr:row>12</xdr:row>
      <xdr:rowOff>34491</xdr:rowOff>
    </xdr:to>
    <xdr:cxnSp macro="">
      <xdr:nvCxnSpPr>
        <xdr:cNvPr id="4" name="Straight Connector 3">
          <a:extLst>
            <a:ext uri="{FF2B5EF4-FFF2-40B4-BE49-F238E27FC236}">
              <a16:creationId xmlns:a16="http://schemas.microsoft.com/office/drawing/2014/main" id="{00000000-0008-0000-0C00-000004000000}"/>
            </a:ext>
          </a:extLst>
        </xdr:cNvPr>
        <xdr:cNvCxnSpPr/>
      </xdr:nvCxnSpPr>
      <xdr:spPr>
        <a:xfrm flipV="1">
          <a:off x="114300" y="2451100"/>
          <a:ext cx="51435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15</xdr:row>
      <xdr:rowOff>127000</xdr:rowOff>
    </xdr:from>
    <xdr:to>
      <xdr:col>7</xdr:col>
      <xdr:colOff>450479</xdr:colOff>
      <xdr:row>16</xdr:row>
      <xdr:rowOff>107579</xdr:rowOff>
    </xdr:to>
    <xdr:pic>
      <xdr:nvPicPr>
        <xdr:cNvPr id="28" name="Picture 27" descr="mage result for information icon">
          <a:extLst>
            <a:ext uri="{FF2B5EF4-FFF2-40B4-BE49-F238E27FC236}">
              <a16:creationId xmlns:a16="http://schemas.microsoft.com/office/drawing/2014/main" id="{00000000-0008-0000-0C00-00001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59944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262805</xdr:colOff>
      <xdr:row>34</xdr:row>
      <xdr:rowOff>112012</xdr:rowOff>
    </xdr:from>
    <xdr:to>
      <xdr:col>8</xdr:col>
      <xdr:colOff>468460</xdr:colOff>
      <xdr:row>35</xdr:row>
      <xdr:rowOff>114467</xdr:rowOff>
    </xdr:to>
    <xdr:pic>
      <xdr:nvPicPr>
        <xdr:cNvPr id="35" name="Picture 34" descr="mage result for template icon">
          <a:extLst>
            <a:ext uri="{FF2B5EF4-FFF2-40B4-BE49-F238E27FC236}">
              <a16:creationId xmlns:a16="http://schemas.microsoft.com/office/drawing/2014/main" id="{00000000-0008-0000-0C00-00002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92205" y="660806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262805</xdr:colOff>
      <xdr:row>49</xdr:row>
      <xdr:rowOff>112012</xdr:rowOff>
    </xdr:from>
    <xdr:to>
      <xdr:col>8</xdr:col>
      <xdr:colOff>468460</xdr:colOff>
      <xdr:row>50</xdr:row>
      <xdr:rowOff>114467</xdr:rowOff>
    </xdr:to>
    <xdr:pic>
      <xdr:nvPicPr>
        <xdr:cNvPr id="36" name="Picture 35" descr="mage result for template icon">
          <a:extLst>
            <a:ext uri="{FF2B5EF4-FFF2-40B4-BE49-F238E27FC236}">
              <a16:creationId xmlns:a16="http://schemas.microsoft.com/office/drawing/2014/main" id="{00000000-0008-0000-0C00-000024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92205" y="807491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243755</xdr:colOff>
      <xdr:row>63</xdr:row>
      <xdr:rowOff>112012</xdr:rowOff>
    </xdr:from>
    <xdr:to>
      <xdr:col>8</xdr:col>
      <xdr:colOff>449410</xdr:colOff>
      <xdr:row>64</xdr:row>
      <xdr:rowOff>114467</xdr:rowOff>
    </xdr:to>
    <xdr:pic>
      <xdr:nvPicPr>
        <xdr:cNvPr id="37" name="Picture 36" descr="mage result for template icon">
          <a:extLst>
            <a:ext uri="{FF2B5EF4-FFF2-40B4-BE49-F238E27FC236}">
              <a16:creationId xmlns:a16="http://schemas.microsoft.com/office/drawing/2014/main" id="{00000000-0008-0000-0C00-000025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73155" y="1100861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243755</xdr:colOff>
      <xdr:row>56</xdr:row>
      <xdr:rowOff>112012</xdr:rowOff>
    </xdr:from>
    <xdr:to>
      <xdr:col>8</xdr:col>
      <xdr:colOff>449410</xdr:colOff>
      <xdr:row>57</xdr:row>
      <xdr:rowOff>114467</xdr:rowOff>
    </xdr:to>
    <xdr:pic>
      <xdr:nvPicPr>
        <xdr:cNvPr id="38" name="Picture 37" descr="mage result for template icon">
          <a:extLst>
            <a:ext uri="{FF2B5EF4-FFF2-40B4-BE49-F238E27FC236}">
              <a16:creationId xmlns:a16="http://schemas.microsoft.com/office/drawing/2014/main" id="{00000000-0008-0000-0C00-000026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73155" y="954176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34</xdr:row>
          <xdr:rowOff>25400</xdr:rowOff>
        </xdr:from>
        <xdr:to>
          <xdr:col>14</xdr:col>
          <xdr:colOff>520700</xdr:colOff>
          <xdr:row>35</xdr:row>
          <xdr:rowOff>139700</xdr:rowOff>
        </xdr:to>
        <xdr:sp macro="" textlink="">
          <xdr:nvSpPr>
            <xdr:cNvPr id="22533" name="Check Box 5" hidden="1">
              <a:extLst>
                <a:ext uri="{63B3BB69-23CF-44E3-9099-C40C66FF867C}">
                  <a14:compatExt spid="_x0000_s22533"/>
                </a:ext>
                <a:ext uri="{FF2B5EF4-FFF2-40B4-BE49-F238E27FC236}">
                  <a16:creationId xmlns:a16="http://schemas.microsoft.com/office/drawing/2014/main" id="{00000000-0008-0000-0C00-0000055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49</xdr:row>
          <xdr:rowOff>25400</xdr:rowOff>
        </xdr:from>
        <xdr:to>
          <xdr:col>14</xdr:col>
          <xdr:colOff>520700</xdr:colOff>
          <xdr:row>50</xdr:row>
          <xdr:rowOff>139700</xdr:rowOff>
        </xdr:to>
        <xdr:sp macro="" textlink="">
          <xdr:nvSpPr>
            <xdr:cNvPr id="22534" name="Check Box 6" hidden="1">
              <a:extLst>
                <a:ext uri="{63B3BB69-23CF-44E3-9099-C40C66FF867C}">
                  <a14:compatExt spid="_x0000_s22534"/>
                </a:ext>
                <a:ext uri="{FF2B5EF4-FFF2-40B4-BE49-F238E27FC236}">
                  <a16:creationId xmlns:a16="http://schemas.microsoft.com/office/drawing/2014/main" id="{00000000-0008-0000-0C00-0000065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56</xdr:row>
          <xdr:rowOff>25400</xdr:rowOff>
        </xdr:from>
        <xdr:to>
          <xdr:col>14</xdr:col>
          <xdr:colOff>520700</xdr:colOff>
          <xdr:row>57</xdr:row>
          <xdr:rowOff>139700</xdr:rowOff>
        </xdr:to>
        <xdr:sp macro="" textlink="">
          <xdr:nvSpPr>
            <xdr:cNvPr id="22535" name="Check Box 7" hidden="1">
              <a:extLst>
                <a:ext uri="{63B3BB69-23CF-44E3-9099-C40C66FF867C}">
                  <a14:compatExt spid="_x0000_s22535"/>
                </a:ext>
                <a:ext uri="{FF2B5EF4-FFF2-40B4-BE49-F238E27FC236}">
                  <a16:creationId xmlns:a16="http://schemas.microsoft.com/office/drawing/2014/main" id="{00000000-0008-0000-0C00-0000075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63</xdr:row>
          <xdr:rowOff>25400</xdr:rowOff>
        </xdr:from>
        <xdr:to>
          <xdr:col>14</xdr:col>
          <xdr:colOff>520700</xdr:colOff>
          <xdr:row>64</xdr:row>
          <xdr:rowOff>139700</xdr:rowOff>
        </xdr:to>
        <xdr:sp macro="" textlink="">
          <xdr:nvSpPr>
            <xdr:cNvPr id="22536" name="Check Box 8" hidden="1">
              <a:extLst>
                <a:ext uri="{63B3BB69-23CF-44E3-9099-C40C66FF867C}">
                  <a14:compatExt spid="_x0000_s22536"/>
                </a:ext>
                <a:ext uri="{FF2B5EF4-FFF2-40B4-BE49-F238E27FC236}">
                  <a16:creationId xmlns:a16="http://schemas.microsoft.com/office/drawing/2014/main" id="{00000000-0008-0000-0C00-0000085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17</xdr:col>
      <xdr:colOff>190500</xdr:colOff>
      <xdr:row>0</xdr:row>
      <xdr:rowOff>25400</xdr:rowOff>
    </xdr:from>
    <xdr:to>
      <xdr:col>17</xdr:col>
      <xdr:colOff>190500</xdr:colOff>
      <xdr:row>3</xdr:row>
      <xdr:rowOff>190500</xdr:rowOff>
    </xdr:to>
    <xdr:cxnSp macro="">
      <xdr:nvCxnSpPr>
        <xdr:cNvPr id="55" name="Straight Connector 54">
          <a:extLst>
            <a:ext uri="{FF2B5EF4-FFF2-40B4-BE49-F238E27FC236}">
              <a16:creationId xmlns:a16="http://schemas.microsoft.com/office/drawing/2014/main" id="{00000000-0008-0000-0C00-000037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63500</xdr:rowOff>
    </xdr:from>
    <xdr:to>
      <xdr:col>16</xdr:col>
      <xdr:colOff>485775</xdr:colOff>
      <xdr:row>3</xdr:row>
      <xdr:rowOff>133350</xdr:rowOff>
    </xdr:to>
    <xdr:pic>
      <xdr:nvPicPr>
        <xdr:cNvPr id="69" name="Picture 68" descr="Bildergebnis fÃ¼r glossary symbol">
          <a:extLst>
            <a:ext uri="{FF2B5EF4-FFF2-40B4-BE49-F238E27FC236}">
              <a16:creationId xmlns:a16="http://schemas.microsoft.com/office/drawing/2014/main" id="{00000000-0008-0000-0C00-000045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12996" y="469900"/>
          <a:ext cx="328404"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70" name="Picture 69" descr="Ãhnliches Foto">
          <a:extLst>
            <a:ext uri="{FF2B5EF4-FFF2-40B4-BE49-F238E27FC236}">
              <a16:creationId xmlns:a16="http://schemas.microsoft.com/office/drawing/2014/main" id="{00000000-0008-0000-0C00-000046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72</xdr:row>
          <xdr:rowOff>25400</xdr:rowOff>
        </xdr:from>
        <xdr:to>
          <xdr:col>14</xdr:col>
          <xdr:colOff>520700</xdr:colOff>
          <xdr:row>73</xdr:row>
          <xdr:rowOff>139700</xdr:rowOff>
        </xdr:to>
        <xdr:sp macro="" textlink="">
          <xdr:nvSpPr>
            <xdr:cNvPr id="22537" name="Check Box 9" hidden="1">
              <a:extLst>
                <a:ext uri="{63B3BB69-23CF-44E3-9099-C40C66FF867C}">
                  <a14:compatExt spid="_x0000_s22537"/>
                </a:ext>
                <a:ext uri="{FF2B5EF4-FFF2-40B4-BE49-F238E27FC236}">
                  <a16:creationId xmlns:a16="http://schemas.microsoft.com/office/drawing/2014/main" id="{00000000-0008-0000-0C00-0000095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243755</xdr:colOff>
      <xdr:row>79</xdr:row>
      <xdr:rowOff>112012</xdr:rowOff>
    </xdr:from>
    <xdr:to>
      <xdr:col>8</xdr:col>
      <xdr:colOff>449410</xdr:colOff>
      <xdr:row>80</xdr:row>
      <xdr:rowOff>114467</xdr:rowOff>
    </xdr:to>
    <xdr:pic>
      <xdr:nvPicPr>
        <xdr:cNvPr id="83" name="Picture 82" descr="mage result for template icon">
          <a:extLst>
            <a:ext uri="{FF2B5EF4-FFF2-40B4-BE49-F238E27FC236}">
              <a16:creationId xmlns:a16="http://schemas.microsoft.com/office/drawing/2014/main" id="{00000000-0008-0000-0C00-00005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73155" y="1436141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79</xdr:row>
          <xdr:rowOff>25400</xdr:rowOff>
        </xdr:from>
        <xdr:to>
          <xdr:col>14</xdr:col>
          <xdr:colOff>520700</xdr:colOff>
          <xdr:row>80</xdr:row>
          <xdr:rowOff>139700</xdr:rowOff>
        </xdr:to>
        <xdr:sp macro="" textlink="">
          <xdr:nvSpPr>
            <xdr:cNvPr id="22538" name="Check Box 10" hidden="1">
              <a:extLst>
                <a:ext uri="{63B3BB69-23CF-44E3-9099-C40C66FF867C}">
                  <a14:compatExt spid="_x0000_s22538"/>
                </a:ext>
                <a:ext uri="{FF2B5EF4-FFF2-40B4-BE49-F238E27FC236}">
                  <a16:creationId xmlns:a16="http://schemas.microsoft.com/office/drawing/2014/main" id="{00000000-0008-0000-0C00-00000A5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4</xdr:col>
      <xdr:colOff>1092200</xdr:colOff>
      <xdr:row>18</xdr:row>
      <xdr:rowOff>173851</xdr:rowOff>
    </xdr:from>
    <xdr:to>
      <xdr:col>4</xdr:col>
      <xdr:colOff>1374236</xdr:colOff>
      <xdr:row>20</xdr:row>
      <xdr:rowOff>24125</xdr:rowOff>
    </xdr:to>
    <xdr:pic>
      <xdr:nvPicPr>
        <xdr:cNvPr id="111" name="Picture 110" descr="mage result for community icon">
          <a:extLst>
            <a:ext uri="{FF2B5EF4-FFF2-40B4-BE49-F238E27FC236}">
              <a16:creationId xmlns:a16="http://schemas.microsoft.com/office/drawing/2014/main" id="{00000000-0008-0000-0C00-00006F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594100" y="36536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23</xdr:row>
      <xdr:rowOff>8751</xdr:rowOff>
    </xdr:from>
    <xdr:to>
      <xdr:col>4</xdr:col>
      <xdr:colOff>1386936</xdr:colOff>
      <xdr:row>24</xdr:row>
      <xdr:rowOff>62225</xdr:rowOff>
    </xdr:to>
    <xdr:pic>
      <xdr:nvPicPr>
        <xdr:cNvPr id="112" name="Picture 111" descr="mage result for community icon">
          <a:extLst>
            <a:ext uri="{FF2B5EF4-FFF2-40B4-BE49-F238E27FC236}">
              <a16:creationId xmlns:a16="http://schemas.microsoft.com/office/drawing/2014/main" id="{00000000-0008-0000-0C00-000070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606800" y="4504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32</xdr:row>
      <xdr:rowOff>186551</xdr:rowOff>
    </xdr:from>
    <xdr:to>
      <xdr:col>4</xdr:col>
      <xdr:colOff>1374236</xdr:colOff>
      <xdr:row>34</xdr:row>
      <xdr:rowOff>36825</xdr:rowOff>
    </xdr:to>
    <xdr:pic>
      <xdr:nvPicPr>
        <xdr:cNvPr id="113" name="Picture 112" descr="mage result for community icon">
          <a:extLst>
            <a:ext uri="{FF2B5EF4-FFF2-40B4-BE49-F238E27FC236}">
              <a16:creationId xmlns:a16="http://schemas.microsoft.com/office/drawing/2014/main" id="{00000000-0008-0000-0C00-000071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594100" y="6104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37</xdr:row>
      <xdr:rowOff>8751</xdr:rowOff>
    </xdr:from>
    <xdr:to>
      <xdr:col>4</xdr:col>
      <xdr:colOff>1361536</xdr:colOff>
      <xdr:row>38</xdr:row>
      <xdr:rowOff>62225</xdr:rowOff>
    </xdr:to>
    <xdr:pic>
      <xdr:nvPicPr>
        <xdr:cNvPr id="114" name="Picture 113" descr="mage result for community icon">
          <a:extLst>
            <a:ext uri="{FF2B5EF4-FFF2-40B4-BE49-F238E27FC236}">
              <a16:creationId xmlns:a16="http://schemas.microsoft.com/office/drawing/2014/main" id="{00000000-0008-0000-0C00-000072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581400" y="69429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40</xdr:row>
      <xdr:rowOff>161151</xdr:rowOff>
    </xdr:from>
    <xdr:to>
      <xdr:col>4</xdr:col>
      <xdr:colOff>1183736</xdr:colOff>
      <xdr:row>42</xdr:row>
      <xdr:rowOff>11425</xdr:rowOff>
    </xdr:to>
    <xdr:pic>
      <xdr:nvPicPr>
        <xdr:cNvPr id="115" name="Picture 114" descr="mage result for community icon">
          <a:extLst>
            <a:ext uri="{FF2B5EF4-FFF2-40B4-BE49-F238E27FC236}">
              <a16:creationId xmlns:a16="http://schemas.microsoft.com/office/drawing/2014/main" id="{00000000-0008-0000-0C00-000073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403600" y="77049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44</xdr:row>
      <xdr:rowOff>97651</xdr:rowOff>
    </xdr:from>
    <xdr:to>
      <xdr:col>4</xdr:col>
      <xdr:colOff>1158336</xdr:colOff>
      <xdr:row>45</xdr:row>
      <xdr:rowOff>151125</xdr:rowOff>
    </xdr:to>
    <xdr:pic>
      <xdr:nvPicPr>
        <xdr:cNvPr id="116" name="Picture 115" descr="mage result for community icon">
          <a:extLst>
            <a:ext uri="{FF2B5EF4-FFF2-40B4-BE49-F238E27FC236}">
              <a16:creationId xmlns:a16="http://schemas.microsoft.com/office/drawing/2014/main" id="{00000000-0008-0000-0C00-000074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378200" y="84542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48</xdr:row>
      <xdr:rowOff>135751</xdr:rowOff>
    </xdr:from>
    <xdr:to>
      <xdr:col>4</xdr:col>
      <xdr:colOff>1183736</xdr:colOff>
      <xdr:row>49</xdr:row>
      <xdr:rowOff>189225</xdr:rowOff>
    </xdr:to>
    <xdr:pic>
      <xdr:nvPicPr>
        <xdr:cNvPr id="117" name="Picture 116" descr="mage result for community icon">
          <a:extLst>
            <a:ext uri="{FF2B5EF4-FFF2-40B4-BE49-F238E27FC236}">
              <a16:creationId xmlns:a16="http://schemas.microsoft.com/office/drawing/2014/main" id="{00000000-0008-0000-0C00-000075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403600" y="9305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49</xdr:row>
      <xdr:rowOff>12700</xdr:rowOff>
    </xdr:from>
    <xdr:to>
      <xdr:col>4</xdr:col>
      <xdr:colOff>1437678</xdr:colOff>
      <xdr:row>50</xdr:row>
      <xdr:rowOff>104775</xdr:rowOff>
    </xdr:to>
    <xdr:pic>
      <xdr:nvPicPr>
        <xdr:cNvPr id="118" name="Picture 117" descr="mage result for project developer icon">
          <a:extLst>
            <a:ext uri="{FF2B5EF4-FFF2-40B4-BE49-F238E27FC236}">
              <a16:creationId xmlns:a16="http://schemas.microsoft.com/office/drawing/2014/main" id="{00000000-0008-0000-0C00-000076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56750" y="93853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44</xdr:row>
      <xdr:rowOff>177800</xdr:rowOff>
    </xdr:from>
    <xdr:to>
      <xdr:col>4</xdr:col>
      <xdr:colOff>1428153</xdr:colOff>
      <xdr:row>46</xdr:row>
      <xdr:rowOff>66675</xdr:rowOff>
    </xdr:to>
    <xdr:pic>
      <xdr:nvPicPr>
        <xdr:cNvPr id="119" name="Picture 118" descr="mage result for project developer icon">
          <a:extLst>
            <a:ext uri="{FF2B5EF4-FFF2-40B4-BE49-F238E27FC236}">
              <a16:creationId xmlns:a16="http://schemas.microsoft.com/office/drawing/2014/main" id="{00000000-0008-0000-0C00-000077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44050" y="85344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41</xdr:row>
      <xdr:rowOff>76200</xdr:rowOff>
    </xdr:from>
    <xdr:to>
      <xdr:col>4</xdr:col>
      <xdr:colOff>1475778</xdr:colOff>
      <xdr:row>42</xdr:row>
      <xdr:rowOff>161925</xdr:rowOff>
    </xdr:to>
    <xdr:pic>
      <xdr:nvPicPr>
        <xdr:cNvPr id="120" name="Picture 119" descr="mage result for project developer icon">
          <a:extLst>
            <a:ext uri="{FF2B5EF4-FFF2-40B4-BE49-F238E27FC236}">
              <a16:creationId xmlns:a16="http://schemas.microsoft.com/office/drawing/2014/main" id="{00000000-0008-0000-0C00-000078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94850" y="7823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52</xdr:row>
      <xdr:rowOff>165100</xdr:rowOff>
    </xdr:from>
    <xdr:to>
      <xdr:col>4</xdr:col>
      <xdr:colOff>1390053</xdr:colOff>
      <xdr:row>54</xdr:row>
      <xdr:rowOff>47625</xdr:rowOff>
    </xdr:to>
    <xdr:pic>
      <xdr:nvPicPr>
        <xdr:cNvPr id="121" name="Picture 120" descr="mage result for project developer icon">
          <a:extLst>
            <a:ext uri="{FF2B5EF4-FFF2-40B4-BE49-F238E27FC236}">
              <a16:creationId xmlns:a16="http://schemas.microsoft.com/office/drawing/2014/main" id="{00000000-0008-0000-0C00-000079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05950" y="101473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56</xdr:row>
      <xdr:rowOff>165100</xdr:rowOff>
    </xdr:from>
    <xdr:to>
      <xdr:col>4</xdr:col>
      <xdr:colOff>1390053</xdr:colOff>
      <xdr:row>58</xdr:row>
      <xdr:rowOff>47625</xdr:rowOff>
    </xdr:to>
    <xdr:pic>
      <xdr:nvPicPr>
        <xdr:cNvPr id="122" name="Picture 121" descr="mage result for project developer icon">
          <a:extLst>
            <a:ext uri="{FF2B5EF4-FFF2-40B4-BE49-F238E27FC236}">
              <a16:creationId xmlns:a16="http://schemas.microsoft.com/office/drawing/2014/main" id="{00000000-0008-0000-0C00-00007A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05950" y="109601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60</xdr:row>
      <xdr:rowOff>177800</xdr:rowOff>
    </xdr:from>
    <xdr:to>
      <xdr:col>4</xdr:col>
      <xdr:colOff>1390053</xdr:colOff>
      <xdr:row>62</xdr:row>
      <xdr:rowOff>66675</xdr:rowOff>
    </xdr:to>
    <xdr:pic>
      <xdr:nvPicPr>
        <xdr:cNvPr id="123" name="Picture 122" descr="mage result for project developer icon">
          <a:extLst>
            <a:ext uri="{FF2B5EF4-FFF2-40B4-BE49-F238E27FC236}">
              <a16:creationId xmlns:a16="http://schemas.microsoft.com/office/drawing/2014/main" id="{00000000-0008-0000-0C00-00007B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05950" y="117856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1143000</xdr:colOff>
      <xdr:row>28</xdr:row>
      <xdr:rowOff>173851</xdr:rowOff>
    </xdr:from>
    <xdr:to>
      <xdr:col>4</xdr:col>
      <xdr:colOff>1425036</xdr:colOff>
      <xdr:row>30</xdr:row>
      <xdr:rowOff>24125</xdr:rowOff>
    </xdr:to>
    <xdr:pic>
      <xdr:nvPicPr>
        <xdr:cNvPr id="124" name="Picture 123" descr="mage result for community icon">
          <a:extLst>
            <a:ext uri="{FF2B5EF4-FFF2-40B4-BE49-F238E27FC236}">
              <a16:creationId xmlns:a16="http://schemas.microsoft.com/office/drawing/2014/main" id="{00000000-0008-0000-0C00-00007C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644900" y="52792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190500</xdr:colOff>
      <xdr:row>13</xdr:row>
      <xdr:rowOff>190500</xdr:rowOff>
    </xdr:from>
    <xdr:to>
      <xdr:col>4</xdr:col>
      <xdr:colOff>304800</xdr:colOff>
      <xdr:row>16</xdr:row>
      <xdr:rowOff>64304</xdr:rowOff>
    </xdr:to>
    <xdr:sp macro="" textlink="">
      <xdr:nvSpPr>
        <xdr:cNvPr id="125" name="Rectangle 124">
          <a:extLst>
            <a:ext uri="{FF2B5EF4-FFF2-40B4-BE49-F238E27FC236}">
              <a16:creationId xmlns:a16="http://schemas.microsoft.com/office/drawing/2014/main" id="{00000000-0008-0000-0C00-00007D000000}"/>
            </a:ext>
          </a:extLst>
        </xdr:cNvPr>
        <xdr:cNvSpPr/>
      </xdr:nvSpPr>
      <xdr:spPr>
        <a:xfrm>
          <a:off x="190500" y="28575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49" name="Chart 48">
          <a:extLst>
            <a:ext uri="{FF2B5EF4-FFF2-40B4-BE49-F238E27FC236}">
              <a16:creationId xmlns:a16="http://schemas.microsoft.com/office/drawing/2014/main" id="{00000000-0008-0000-0C00-00003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50" name="Group 49">
          <a:extLst>
            <a:ext uri="{FF2B5EF4-FFF2-40B4-BE49-F238E27FC236}">
              <a16:creationId xmlns:a16="http://schemas.microsoft.com/office/drawing/2014/main" id="{00000000-0008-0000-0C00-000032000000}"/>
            </a:ext>
          </a:extLst>
        </xdr:cNvPr>
        <xdr:cNvGrpSpPr/>
      </xdr:nvGrpSpPr>
      <xdr:grpSpPr>
        <a:xfrm>
          <a:off x="4936553" y="1072853"/>
          <a:ext cx="4432694" cy="473210"/>
          <a:chOff x="4991100" y="1007567"/>
          <a:chExt cx="4480764" cy="464935"/>
        </a:xfrm>
      </xdr:grpSpPr>
      <xdr:pic>
        <xdr:nvPicPr>
          <xdr:cNvPr id="51" name="Picture 50">
            <a:extLst>
              <a:ext uri="{FF2B5EF4-FFF2-40B4-BE49-F238E27FC236}">
                <a16:creationId xmlns:a16="http://schemas.microsoft.com/office/drawing/2014/main" id="{00000000-0008-0000-0C00-000033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52" name="Picture 51">
            <a:extLst>
              <a:ext uri="{FF2B5EF4-FFF2-40B4-BE49-F238E27FC236}">
                <a16:creationId xmlns:a16="http://schemas.microsoft.com/office/drawing/2014/main" id="{00000000-0008-0000-0C00-000034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53" name="Straight Connector 52">
            <a:extLst>
              <a:ext uri="{FF2B5EF4-FFF2-40B4-BE49-F238E27FC236}">
                <a16:creationId xmlns:a16="http://schemas.microsoft.com/office/drawing/2014/main" id="{00000000-0008-0000-0C00-000035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54" name="Chart 53">
          <a:extLst>
            <a:ext uri="{FF2B5EF4-FFF2-40B4-BE49-F238E27FC236}">
              <a16:creationId xmlns:a16="http://schemas.microsoft.com/office/drawing/2014/main" id="{00000000-0008-0000-0C00-00003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57" name="Chart 56">
          <a:extLst>
            <a:ext uri="{FF2B5EF4-FFF2-40B4-BE49-F238E27FC236}">
              <a16:creationId xmlns:a16="http://schemas.microsoft.com/office/drawing/2014/main" id="{00000000-0008-0000-0C00-00003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58" name="Chart 57">
          <a:extLst>
            <a:ext uri="{FF2B5EF4-FFF2-40B4-BE49-F238E27FC236}">
              <a16:creationId xmlns:a16="http://schemas.microsoft.com/office/drawing/2014/main" id="{00000000-0008-0000-0C00-00003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139700</xdr:colOff>
      <xdr:row>0</xdr:row>
      <xdr:rowOff>88900</xdr:rowOff>
    </xdr:from>
    <xdr:to>
      <xdr:col>3</xdr:col>
      <xdr:colOff>466725</xdr:colOff>
      <xdr:row>3</xdr:row>
      <xdr:rowOff>85725</xdr:rowOff>
    </xdr:to>
    <xdr:pic>
      <xdr:nvPicPr>
        <xdr:cNvPr id="48" name="Picture 47" descr="Image result for usaid logo">
          <a:extLst>
            <a:ext uri="{FF2B5EF4-FFF2-40B4-BE49-F238E27FC236}">
              <a16:creationId xmlns:a16="http://schemas.microsoft.com/office/drawing/2014/main" id="{00000000-0008-0000-0C00-000030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39700" y="88900"/>
          <a:ext cx="200660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243755</xdr:colOff>
      <xdr:row>72</xdr:row>
      <xdr:rowOff>112012</xdr:rowOff>
    </xdr:from>
    <xdr:to>
      <xdr:col>8</xdr:col>
      <xdr:colOff>449410</xdr:colOff>
      <xdr:row>73</xdr:row>
      <xdr:rowOff>114467</xdr:rowOff>
    </xdr:to>
    <xdr:pic>
      <xdr:nvPicPr>
        <xdr:cNvPr id="56" name="Picture 55" descr="mage result for template icon">
          <a:extLst>
            <a:ext uri="{FF2B5EF4-FFF2-40B4-BE49-F238E27FC236}">
              <a16:creationId xmlns:a16="http://schemas.microsoft.com/office/drawing/2014/main" id="{00000000-0008-0000-0C00-000038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796955" y="13980412"/>
          <a:ext cx="205655" cy="205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262805</xdr:colOff>
      <xdr:row>41</xdr:row>
      <xdr:rowOff>112012</xdr:rowOff>
    </xdr:from>
    <xdr:to>
      <xdr:col>8</xdr:col>
      <xdr:colOff>468460</xdr:colOff>
      <xdr:row>42</xdr:row>
      <xdr:rowOff>114467</xdr:rowOff>
    </xdr:to>
    <xdr:pic>
      <xdr:nvPicPr>
        <xdr:cNvPr id="59" name="Picture 58" descr="mage result for template icon">
          <a:extLst>
            <a:ext uri="{FF2B5EF4-FFF2-40B4-BE49-F238E27FC236}">
              <a16:creationId xmlns:a16="http://schemas.microsoft.com/office/drawing/2014/main" id="{00000000-0008-0000-0C00-00003B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16005" y="6436612"/>
          <a:ext cx="205655" cy="205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41</xdr:row>
          <xdr:rowOff>25400</xdr:rowOff>
        </xdr:from>
        <xdr:to>
          <xdr:col>14</xdr:col>
          <xdr:colOff>520700</xdr:colOff>
          <xdr:row>42</xdr:row>
          <xdr:rowOff>139700</xdr:rowOff>
        </xdr:to>
        <xdr:sp macro="" textlink="">
          <xdr:nvSpPr>
            <xdr:cNvPr id="22540" name="Check Box 12" hidden="1">
              <a:extLst>
                <a:ext uri="{63B3BB69-23CF-44E3-9099-C40C66FF867C}">
                  <a14:compatExt spid="_x0000_s22540"/>
                </a:ext>
                <a:ext uri="{FF2B5EF4-FFF2-40B4-BE49-F238E27FC236}">
                  <a16:creationId xmlns:a16="http://schemas.microsoft.com/office/drawing/2014/main" id="{00000000-0008-0000-0C00-00000C5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wsDr>
</file>

<file path=xl/drawings/drawing14.xml><?xml version="1.0" encoding="utf-8"?>
<xdr:wsDr xmlns:xdr="http://schemas.openxmlformats.org/drawingml/2006/spreadsheetDrawing" xmlns:a="http://schemas.openxmlformats.org/drawingml/2006/main">
  <xdr:twoCellAnchor>
    <xdr:from>
      <xdr:col>6</xdr:col>
      <xdr:colOff>381000</xdr:colOff>
      <xdr:row>9</xdr:row>
      <xdr:rowOff>0</xdr:rowOff>
    </xdr:from>
    <xdr:to>
      <xdr:col>6</xdr:col>
      <xdr:colOff>457200</xdr:colOff>
      <xdr:row>68</xdr:row>
      <xdr:rowOff>0</xdr:rowOff>
    </xdr:to>
    <xdr:sp macro="" textlink="">
      <xdr:nvSpPr>
        <xdr:cNvPr id="2" name="Rectangle 1">
          <a:extLst>
            <a:ext uri="{FF2B5EF4-FFF2-40B4-BE49-F238E27FC236}">
              <a16:creationId xmlns:a16="http://schemas.microsoft.com/office/drawing/2014/main" id="{00000000-0008-0000-0D00-000002000000}"/>
            </a:ext>
          </a:extLst>
        </xdr:cNvPr>
        <xdr:cNvSpPr/>
      </xdr:nvSpPr>
      <xdr:spPr>
        <a:xfrm>
          <a:off x="5257800" y="1828800"/>
          <a:ext cx="76200" cy="103632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D00-000003000000}"/>
            </a:ext>
          </a:extLst>
        </xdr:cNvPr>
        <xdr:cNvCxnSpPr/>
      </xdr:nvCxnSpPr>
      <xdr:spPr>
        <a:xfrm>
          <a:off x="143510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0D00-000004000000}"/>
            </a:ext>
          </a:extLst>
        </xdr:cNvPr>
        <xdr:cNvCxnSpPr/>
      </xdr:nvCxnSpPr>
      <xdr:spPr>
        <a:xfrm flipV="1">
          <a:off x="114300" y="2438400"/>
          <a:ext cx="51181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16</xdr:row>
      <xdr:rowOff>127000</xdr:rowOff>
    </xdr:from>
    <xdr:to>
      <xdr:col>7</xdr:col>
      <xdr:colOff>450479</xdr:colOff>
      <xdr:row>17</xdr:row>
      <xdr:rowOff>107579</xdr:rowOff>
    </xdr:to>
    <xdr:pic>
      <xdr:nvPicPr>
        <xdr:cNvPr id="28" name="Picture 27" descr="mage result for information icon">
          <a:extLst>
            <a:ext uri="{FF2B5EF4-FFF2-40B4-BE49-F238E27FC236}">
              <a16:creationId xmlns:a16="http://schemas.microsoft.com/office/drawing/2014/main" id="{00000000-0008-0000-0D00-00001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59690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262805</xdr:colOff>
      <xdr:row>28</xdr:row>
      <xdr:rowOff>112012</xdr:rowOff>
    </xdr:from>
    <xdr:to>
      <xdr:col>8</xdr:col>
      <xdr:colOff>468460</xdr:colOff>
      <xdr:row>29</xdr:row>
      <xdr:rowOff>114467</xdr:rowOff>
    </xdr:to>
    <xdr:pic>
      <xdr:nvPicPr>
        <xdr:cNvPr id="34" name="Picture 33" descr="mage result for template icon">
          <a:extLst>
            <a:ext uri="{FF2B5EF4-FFF2-40B4-BE49-F238E27FC236}">
              <a16:creationId xmlns:a16="http://schemas.microsoft.com/office/drawing/2014/main" id="{00000000-0008-0000-0D00-000022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54105" y="601751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243755</xdr:colOff>
      <xdr:row>35</xdr:row>
      <xdr:rowOff>112012</xdr:rowOff>
    </xdr:from>
    <xdr:to>
      <xdr:col>8</xdr:col>
      <xdr:colOff>449410</xdr:colOff>
      <xdr:row>36</xdr:row>
      <xdr:rowOff>114467</xdr:rowOff>
    </xdr:to>
    <xdr:pic>
      <xdr:nvPicPr>
        <xdr:cNvPr id="35" name="Picture 34" descr="mage result for template icon">
          <a:extLst>
            <a:ext uri="{FF2B5EF4-FFF2-40B4-BE49-F238E27FC236}">
              <a16:creationId xmlns:a16="http://schemas.microsoft.com/office/drawing/2014/main" id="{00000000-0008-0000-0D00-00002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35055" y="748436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262805</xdr:colOff>
      <xdr:row>48</xdr:row>
      <xdr:rowOff>112012</xdr:rowOff>
    </xdr:from>
    <xdr:to>
      <xdr:col>8</xdr:col>
      <xdr:colOff>468460</xdr:colOff>
      <xdr:row>49</xdr:row>
      <xdr:rowOff>114467</xdr:rowOff>
    </xdr:to>
    <xdr:pic>
      <xdr:nvPicPr>
        <xdr:cNvPr id="36" name="Picture 35" descr="mage result for template icon">
          <a:extLst>
            <a:ext uri="{FF2B5EF4-FFF2-40B4-BE49-F238E27FC236}">
              <a16:creationId xmlns:a16="http://schemas.microsoft.com/office/drawing/2014/main" id="{00000000-0008-0000-0D00-000024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54105" y="895121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24</xdr:row>
      <xdr:rowOff>8751</xdr:rowOff>
    </xdr:from>
    <xdr:to>
      <xdr:col>4</xdr:col>
      <xdr:colOff>1386936</xdr:colOff>
      <xdr:row>25</xdr:row>
      <xdr:rowOff>62225</xdr:rowOff>
    </xdr:to>
    <xdr:pic>
      <xdr:nvPicPr>
        <xdr:cNvPr id="40" name="Picture 39" descr="mage result for community icon">
          <a:extLst>
            <a:ext uri="{FF2B5EF4-FFF2-40B4-BE49-F238E27FC236}">
              <a16:creationId xmlns:a16="http://schemas.microsoft.com/office/drawing/2014/main" id="{00000000-0008-0000-0D00-000028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4479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31</xdr:row>
      <xdr:rowOff>186551</xdr:rowOff>
    </xdr:from>
    <xdr:to>
      <xdr:col>4</xdr:col>
      <xdr:colOff>1374236</xdr:colOff>
      <xdr:row>33</xdr:row>
      <xdr:rowOff>36825</xdr:rowOff>
    </xdr:to>
    <xdr:pic>
      <xdr:nvPicPr>
        <xdr:cNvPr id="41" name="Picture 40" descr="mage result for community icon">
          <a:extLst>
            <a:ext uri="{FF2B5EF4-FFF2-40B4-BE49-F238E27FC236}">
              <a16:creationId xmlns:a16="http://schemas.microsoft.com/office/drawing/2014/main" id="{00000000-0008-0000-0D00-000029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60793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36</xdr:row>
      <xdr:rowOff>8751</xdr:rowOff>
    </xdr:from>
    <xdr:to>
      <xdr:col>4</xdr:col>
      <xdr:colOff>1361536</xdr:colOff>
      <xdr:row>37</xdr:row>
      <xdr:rowOff>62225</xdr:rowOff>
    </xdr:to>
    <xdr:pic>
      <xdr:nvPicPr>
        <xdr:cNvPr id="42" name="Picture 41" descr="mage result for community icon">
          <a:extLst>
            <a:ext uri="{FF2B5EF4-FFF2-40B4-BE49-F238E27FC236}">
              <a16:creationId xmlns:a16="http://schemas.microsoft.com/office/drawing/2014/main" id="{00000000-0008-0000-0D00-00002A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81400" y="6917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40</xdr:row>
      <xdr:rowOff>161151</xdr:rowOff>
    </xdr:from>
    <xdr:to>
      <xdr:col>4</xdr:col>
      <xdr:colOff>1183736</xdr:colOff>
      <xdr:row>42</xdr:row>
      <xdr:rowOff>11425</xdr:rowOff>
    </xdr:to>
    <xdr:pic>
      <xdr:nvPicPr>
        <xdr:cNvPr id="43" name="Picture 42" descr="mage result for community icon">
          <a:extLst>
            <a:ext uri="{FF2B5EF4-FFF2-40B4-BE49-F238E27FC236}">
              <a16:creationId xmlns:a16="http://schemas.microsoft.com/office/drawing/2014/main" id="{00000000-0008-0000-0D00-00002B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767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44</xdr:row>
      <xdr:rowOff>97651</xdr:rowOff>
    </xdr:from>
    <xdr:to>
      <xdr:col>4</xdr:col>
      <xdr:colOff>1158336</xdr:colOff>
      <xdr:row>45</xdr:row>
      <xdr:rowOff>151125</xdr:rowOff>
    </xdr:to>
    <xdr:pic>
      <xdr:nvPicPr>
        <xdr:cNvPr id="44" name="Picture 43" descr="mage result for community icon">
          <a:extLst>
            <a:ext uri="{FF2B5EF4-FFF2-40B4-BE49-F238E27FC236}">
              <a16:creationId xmlns:a16="http://schemas.microsoft.com/office/drawing/2014/main" id="{00000000-0008-0000-0D00-00002C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378200" y="8428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48</xdr:row>
      <xdr:rowOff>135751</xdr:rowOff>
    </xdr:from>
    <xdr:to>
      <xdr:col>4</xdr:col>
      <xdr:colOff>1183736</xdr:colOff>
      <xdr:row>49</xdr:row>
      <xdr:rowOff>189225</xdr:rowOff>
    </xdr:to>
    <xdr:pic>
      <xdr:nvPicPr>
        <xdr:cNvPr id="45" name="Picture 44" descr="mage result for community icon">
          <a:extLst>
            <a:ext uri="{FF2B5EF4-FFF2-40B4-BE49-F238E27FC236}">
              <a16:creationId xmlns:a16="http://schemas.microsoft.com/office/drawing/2014/main" id="{00000000-0008-0000-0D00-00002D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9279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49</xdr:row>
      <xdr:rowOff>12700</xdr:rowOff>
    </xdr:from>
    <xdr:to>
      <xdr:col>4</xdr:col>
      <xdr:colOff>1437678</xdr:colOff>
      <xdr:row>50</xdr:row>
      <xdr:rowOff>104775</xdr:rowOff>
    </xdr:to>
    <xdr:pic>
      <xdr:nvPicPr>
        <xdr:cNvPr id="46" name="Picture 45" descr="mage result for project developer icon">
          <a:extLst>
            <a:ext uri="{FF2B5EF4-FFF2-40B4-BE49-F238E27FC236}">
              <a16:creationId xmlns:a16="http://schemas.microsoft.com/office/drawing/2014/main" id="{00000000-0008-0000-0D00-00002E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56750" y="9359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44</xdr:row>
      <xdr:rowOff>177800</xdr:rowOff>
    </xdr:from>
    <xdr:to>
      <xdr:col>4</xdr:col>
      <xdr:colOff>1428153</xdr:colOff>
      <xdr:row>46</xdr:row>
      <xdr:rowOff>66675</xdr:rowOff>
    </xdr:to>
    <xdr:pic>
      <xdr:nvPicPr>
        <xdr:cNvPr id="47" name="Picture 46" descr="mage result for project developer icon">
          <a:extLst>
            <a:ext uri="{FF2B5EF4-FFF2-40B4-BE49-F238E27FC236}">
              <a16:creationId xmlns:a16="http://schemas.microsoft.com/office/drawing/2014/main" id="{00000000-0008-0000-0D00-00002F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44050" y="85090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41</xdr:row>
      <xdr:rowOff>76200</xdr:rowOff>
    </xdr:from>
    <xdr:to>
      <xdr:col>4</xdr:col>
      <xdr:colOff>1475778</xdr:colOff>
      <xdr:row>42</xdr:row>
      <xdr:rowOff>47625</xdr:rowOff>
    </xdr:to>
    <xdr:pic>
      <xdr:nvPicPr>
        <xdr:cNvPr id="48" name="Picture 47" descr="mage result for project developer icon">
          <a:extLst>
            <a:ext uri="{FF2B5EF4-FFF2-40B4-BE49-F238E27FC236}">
              <a16:creationId xmlns:a16="http://schemas.microsoft.com/office/drawing/2014/main" id="{00000000-0008-0000-0D00-000030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94850" y="77978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52</xdr:row>
      <xdr:rowOff>165100</xdr:rowOff>
    </xdr:from>
    <xdr:to>
      <xdr:col>4</xdr:col>
      <xdr:colOff>1390053</xdr:colOff>
      <xdr:row>54</xdr:row>
      <xdr:rowOff>47625</xdr:rowOff>
    </xdr:to>
    <xdr:pic>
      <xdr:nvPicPr>
        <xdr:cNvPr id="49" name="Picture 48" descr="mage result for project developer icon">
          <a:extLst>
            <a:ext uri="{FF2B5EF4-FFF2-40B4-BE49-F238E27FC236}">
              <a16:creationId xmlns:a16="http://schemas.microsoft.com/office/drawing/2014/main" id="{00000000-0008-0000-0D00-000031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121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56</xdr:row>
      <xdr:rowOff>165100</xdr:rowOff>
    </xdr:from>
    <xdr:to>
      <xdr:col>4</xdr:col>
      <xdr:colOff>1390053</xdr:colOff>
      <xdr:row>58</xdr:row>
      <xdr:rowOff>47625</xdr:rowOff>
    </xdr:to>
    <xdr:pic>
      <xdr:nvPicPr>
        <xdr:cNvPr id="50" name="Picture 49" descr="mage result for project developer icon">
          <a:extLst>
            <a:ext uri="{FF2B5EF4-FFF2-40B4-BE49-F238E27FC236}">
              <a16:creationId xmlns:a16="http://schemas.microsoft.com/office/drawing/2014/main" id="{00000000-0008-0000-0D00-000032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9347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60</xdr:row>
      <xdr:rowOff>177800</xdr:rowOff>
    </xdr:from>
    <xdr:to>
      <xdr:col>4</xdr:col>
      <xdr:colOff>1390053</xdr:colOff>
      <xdr:row>62</xdr:row>
      <xdr:rowOff>66675</xdr:rowOff>
    </xdr:to>
    <xdr:pic>
      <xdr:nvPicPr>
        <xdr:cNvPr id="51" name="Picture 50" descr="mage result for project developer icon">
          <a:extLst>
            <a:ext uri="{FF2B5EF4-FFF2-40B4-BE49-F238E27FC236}">
              <a16:creationId xmlns:a16="http://schemas.microsoft.com/office/drawing/2014/main" id="{00000000-0008-0000-0D00-000033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1760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1143000</xdr:colOff>
      <xdr:row>27</xdr:row>
      <xdr:rowOff>173851</xdr:rowOff>
    </xdr:from>
    <xdr:to>
      <xdr:col>4</xdr:col>
      <xdr:colOff>1425036</xdr:colOff>
      <xdr:row>29</xdr:row>
      <xdr:rowOff>24125</xdr:rowOff>
    </xdr:to>
    <xdr:pic>
      <xdr:nvPicPr>
        <xdr:cNvPr id="52" name="Picture 51" descr="mage result for community icon">
          <a:extLst>
            <a:ext uri="{FF2B5EF4-FFF2-40B4-BE49-F238E27FC236}">
              <a16:creationId xmlns:a16="http://schemas.microsoft.com/office/drawing/2014/main" id="{00000000-0008-0000-0D00-000034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44900" y="5253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28</xdr:row>
          <xdr:rowOff>25400</xdr:rowOff>
        </xdr:from>
        <xdr:to>
          <xdr:col>14</xdr:col>
          <xdr:colOff>520700</xdr:colOff>
          <xdr:row>29</xdr:row>
          <xdr:rowOff>139700</xdr:rowOff>
        </xdr:to>
        <xdr:sp macro="" textlink="">
          <xdr:nvSpPr>
            <xdr:cNvPr id="23556" name="Check Box 4" hidden="1">
              <a:extLst>
                <a:ext uri="{63B3BB69-23CF-44E3-9099-C40C66FF867C}">
                  <a14:compatExt spid="_x0000_s23556"/>
                </a:ext>
                <a:ext uri="{FF2B5EF4-FFF2-40B4-BE49-F238E27FC236}">
                  <a16:creationId xmlns:a16="http://schemas.microsoft.com/office/drawing/2014/main" id="{00000000-0008-0000-0D00-0000045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35</xdr:row>
          <xdr:rowOff>25400</xdr:rowOff>
        </xdr:from>
        <xdr:to>
          <xdr:col>14</xdr:col>
          <xdr:colOff>520700</xdr:colOff>
          <xdr:row>36</xdr:row>
          <xdr:rowOff>139700</xdr:rowOff>
        </xdr:to>
        <xdr:sp macro="" textlink="">
          <xdr:nvSpPr>
            <xdr:cNvPr id="23557" name="Check Box 5" hidden="1">
              <a:extLst>
                <a:ext uri="{63B3BB69-23CF-44E3-9099-C40C66FF867C}">
                  <a14:compatExt spid="_x0000_s23557"/>
                </a:ext>
                <a:ext uri="{FF2B5EF4-FFF2-40B4-BE49-F238E27FC236}">
                  <a16:creationId xmlns:a16="http://schemas.microsoft.com/office/drawing/2014/main" id="{00000000-0008-0000-0D00-0000055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48</xdr:row>
          <xdr:rowOff>25400</xdr:rowOff>
        </xdr:from>
        <xdr:to>
          <xdr:col>14</xdr:col>
          <xdr:colOff>520700</xdr:colOff>
          <xdr:row>49</xdr:row>
          <xdr:rowOff>139700</xdr:rowOff>
        </xdr:to>
        <xdr:sp macro="" textlink="">
          <xdr:nvSpPr>
            <xdr:cNvPr id="23558" name="Check Box 6" hidden="1">
              <a:extLst>
                <a:ext uri="{63B3BB69-23CF-44E3-9099-C40C66FF867C}">
                  <a14:compatExt spid="_x0000_s23558"/>
                </a:ext>
                <a:ext uri="{FF2B5EF4-FFF2-40B4-BE49-F238E27FC236}">
                  <a16:creationId xmlns:a16="http://schemas.microsoft.com/office/drawing/2014/main" id="{00000000-0008-0000-0D00-0000065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17</xdr:col>
      <xdr:colOff>190500</xdr:colOff>
      <xdr:row>0</xdr:row>
      <xdr:rowOff>25400</xdr:rowOff>
    </xdr:from>
    <xdr:to>
      <xdr:col>17</xdr:col>
      <xdr:colOff>190500</xdr:colOff>
      <xdr:row>3</xdr:row>
      <xdr:rowOff>190500</xdr:rowOff>
    </xdr:to>
    <xdr:cxnSp macro="">
      <xdr:nvCxnSpPr>
        <xdr:cNvPr id="53" name="Straight Connector 52">
          <a:extLst>
            <a:ext uri="{FF2B5EF4-FFF2-40B4-BE49-F238E27FC236}">
              <a16:creationId xmlns:a16="http://schemas.microsoft.com/office/drawing/2014/main" id="{00000000-0008-0000-0D00-000035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63500</xdr:rowOff>
    </xdr:from>
    <xdr:to>
      <xdr:col>16</xdr:col>
      <xdr:colOff>485775</xdr:colOff>
      <xdr:row>3</xdr:row>
      <xdr:rowOff>133350</xdr:rowOff>
    </xdr:to>
    <xdr:pic>
      <xdr:nvPicPr>
        <xdr:cNvPr id="67" name="Picture 66" descr="Bildergebnis fÃ¼r glossary symbol">
          <a:extLst>
            <a:ext uri="{FF2B5EF4-FFF2-40B4-BE49-F238E27FC236}">
              <a16:creationId xmlns:a16="http://schemas.microsoft.com/office/drawing/2014/main" id="{00000000-0008-0000-0D00-000043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12996" y="469900"/>
          <a:ext cx="328404"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68" name="Picture 67" descr="Ãhnliches Foto">
          <a:extLst>
            <a:ext uri="{FF2B5EF4-FFF2-40B4-BE49-F238E27FC236}">
              <a16:creationId xmlns:a16="http://schemas.microsoft.com/office/drawing/2014/main" id="{00000000-0008-0000-0D00-000044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190500</xdr:colOff>
      <xdr:row>13</xdr:row>
      <xdr:rowOff>190500</xdr:rowOff>
    </xdr:from>
    <xdr:to>
      <xdr:col>4</xdr:col>
      <xdr:colOff>304800</xdr:colOff>
      <xdr:row>18</xdr:row>
      <xdr:rowOff>64304</xdr:rowOff>
    </xdr:to>
    <xdr:sp macro="" textlink="">
      <xdr:nvSpPr>
        <xdr:cNvPr id="80" name="Rectangle 79">
          <a:extLst>
            <a:ext uri="{FF2B5EF4-FFF2-40B4-BE49-F238E27FC236}">
              <a16:creationId xmlns:a16="http://schemas.microsoft.com/office/drawing/2014/main" id="{00000000-0008-0000-0D00-000050000000}"/>
            </a:ext>
          </a:extLst>
        </xdr:cNvPr>
        <xdr:cNvSpPr/>
      </xdr:nvSpPr>
      <xdr:spPr>
        <a:xfrm>
          <a:off x="190500" y="28575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54" name="Chart 53">
          <a:extLst>
            <a:ext uri="{FF2B5EF4-FFF2-40B4-BE49-F238E27FC236}">
              <a16:creationId xmlns:a16="http://schemas.microsoft.com/office/drawing/2014/main" id="{00000000-0008-0000-0D00-00003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55" name="Group 54">
          <a:extLst>
            <a:ext uri="{FF2B5EF4-FFF2-40B4-BE49-F238E27FC236}">
              <a16:creationId xmlns:a16="http://schemas.microsoft.com/office/drawing/2014/main" id="{00000000-0008-0000-0D00-000037000000}"/>
            </a:ext>
          </a:extLst>
        </xdr:cNvPr>
        <xdr:cNvGrpSpPr/>
      </xdr:nvGrpSpPr>
      <xdr:grpSpPr>
        <a:xfrm>
          <a:off x="4911153" y="1072853"/>
          <a:ext cx="4432694" cy="473210"/>
          <a:chOff x="4991100" y="1007567"/>
          <a:chExt cx="4480764" cy="464935"/>
        </a:xfrm>
      </xdr:grpSpPr>
      <xdr:pic>
        <xdr:nvPicPr>
          <xdr:cNvPr id="56" name="Picture 55">
            <a:extLst>
              <a:ext uri="{FF2B5EF4-FFF2-40B4-BE49-F238E27FC236}">
                <a16:creationId xmlns:a16="http://schemas.microsoft.com/office/drawing/2014/main" id="{00000000-0008-0000-0D00-000038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57" name="Picture 56">
            <a:extLst>
              <a:ext uri="{FF2B5EF4-FFF2-40B4-BE49-F238E27FC236}">
                <a16:creationId xmlns:a16="http://schemas.microsoft.com/office/drawing/2014/main" id="{00000000-0008-0000-0D00-000039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69" name="Straight Connector 68">
            <a:extLst>
              <a:ext uri="{FF2B5EF4-FFF2-40B4-BE49-F238E27FC236}">
                <a16:creationId xmlns:a16="http://schemas.microsoft.com/office/drawing/2014/main" id="{00000000-0008-0000-0D00-000045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70" name="Chart 69">
          <a:extLst>
            <a:ext uri="{FF2B5EF4-FFF2-40B4-BE49-F238E27FC236}">
              <a16:creationId xmlns:a16="http://schemas.microsoft.com/office/drawing/2014/main" id="{00000000-0008-0000-0D00-00004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71" name="Chart 70">
          <a:extLst>
            <a:ext uri="{FF2B5EF4-FFF2-40B4-BE49-F238E27FC236}">
              <a16:creationId xmlns:a16="http://schemas.microsoft.com/office/drawing/2014/main" id="{00000000-0008-0000-0D00-00004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72" name="Chart 71">
          <a:extLst>
            <a:ext uri="{FF2B5EF4-FFF2-40B4-BE49-F238E27FC236}">
              <a16:creationId xmlns:a16="http://schemas.microsoft.com/office/drawing/2014/main" id="{00000000-0008-0000-0D00-00004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114300</xdr:colOff>
      <xdr:row>0</xdr:row>
      <xdr:rowOff>76200</xdr:rowOff>
    </xdr:from>
    <xdr:to>
      <xdr:col>3</xdr:col>
      <xdr:colOff>447675</xdr:colOff>
      <xdr:row>3</xdr:row>
      <xdr:rowOff>142875</xdr:rowOff>
    </xdr:to>
    <xdr:pic>
      <xdr:nvPicPr>
        <xdr:cNvPr id="59" name="Picture 58" descr="Image result for usaid logo">
          <a:extLst>
            <a:ext uri="{FF2B5EF4-FFF2-40B4-BE49-F238E27FC236}">
              <a16:creationId xmlns:a16="http://schemas.microsoft.com/office/drawing/2014/main" id="{00000000-0008-0000-0D00-00003B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14300" y="76200"/>
          <a:ext cx="20066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19</xdr:row>
      <xdr:rowOff>186551</xdr:rowOff>
    </xdr:from>
    <xdr:to>
      <xdr:col>4</xdr:col>
      <xdr:colOff>1374236</xdr:colOff>
      <xdr:row>21</xdr:row>
      <xdr:rowOff>36825</xdr:rowOff>
    </xdr:to>
    <xdr:pic>
      <xdr:nvPicPr>
        <xdr:cNvPr id="60" name="Picture 59" descr="mage result for community icon">
          <a:extLst>
            <a:ext uri="{FF2B5EF4-FFF2-40B4-BE49-F238E27FC236}">
              <a16:creationId xmlns:a16="http://schemas.microsoft.com/office/drawing/2014/main" id="{00000000-0008-0000-0D00-00003C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386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243755</xdr:colOff>
      <xdr:row>42</xdr:row>
      <xdr:rowOff>112012</xdr:rowOff>
    </xdr:from>
    <xdr:to>
      <xdr:col>8</xdr:col>
      <xdr:colOff>449410</xdr:colOff>
      <xdr:row>43</xdr:row>
      <xdr:rowOff>114467</xdr:rowOff>
    </xdr:to>
    <xdr:pic>
      <xdr:nvPicPr>
        <xdr:cNvPr id="58" name="Picture 57" descr="mage result for template icon">
          <a:extLst>
            <a:ext uri="{FF2B5EF4-FFF2-40B4-BE49-F238E27FC236}">
              <a16:creationId xmlns:a16="http://schemas.microsoft.com/office/drawing/2014/main" id="{00000000-0008-0000-0D00-00003A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771555" y="7046212"/>
          <a:ext cx="205655" cy="205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42</xdr:row>
          <xdr:rowOff>25400</xdr:rowOff>
        </xdr:from>
        <xdr:to>
          <xdr:col>14</xdr:col>
          <xdr:colOff>520700</xdr:colOff>
          <xdr:row>43</xdr:row>
          <xdr:rowOff>139700</xdr:rowOff>
        </xdr:to>
        <xdr:sp macro="" textlink="">
          <xdr:nvSpPr>
            <xdr:cNvPr id="23559" name="Check Box 7" hidden="1">
              <a:extLst>
                <a:ext uri="{63B3BB69-23CF-44E3-9099-C40C66FF867C}">
                  <a14:compatExt spid="_x0000_s23559"/>
                </a:ext>
                <a:ext uri="{FF2B5EF4-FFF2-40B4-BE49-F238E27FC236}">
                  <a16:creationId xmlns:a16="http://schemas.microsoft.com/office/drawing/2014/main" id="{00000000-0008-0000-0D00-0000075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42</xdr:row>
          <xdr:rowOff>25400</xdr:rowOff>
        </xdr:from>
        <xdr:to>
          <xdr:col>14</xdr:col>
          <xdr:colOff>520700</xdr:colOff>
          <xdr:row>43</xdr:row>
          <xdr:rowOff>139700</xdr:rowOff>
        </xdr:to>
        <xdr:sp macro="" textlink="">
          <xdr:nvSpPr>
            <xdr:cNvPr id="23560" name="Check Box 8" hidden="1">
              <a:extLst>
                <a:ext uri="{63B3BB69-23CF-44E3-9099-C40C66FF867C}">
                  <a14:compatExt spid="_x0000_s23560"/>
                </a:ext>
                <a:ext uri="{FF2B5EF4-FFF2-40B4-BE49-F238E27FC236}">
                  <a16:creationId xmlns:a16="http://schemas.microsoft.com/office/drawing/2014/main" id="{00000000-0008-0000-0D00-0000085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42</xdr:row>
          <xdr:rowOff>25400</xdr:rowOff>
        </xdr:from>
        <xdr:to>
          <xdr:col>14</xdr:col>
          <xdr:colOff>520700</xdr:colOff>
          <xdr:row>43</xdr:row>
          <xdr:rowOff>139700</xdr:rowOff>
        </xdr:to>
        <xdr:sp macro="" textlink="">
          <xdr:nvSpPr>
            <xdr:cNvPr id="23561" name="Check Box 9" hidden="1">
              <a:extLst>
                <a:ext uri="{63B3BB69-23CF-44E3-9099-C40C66FF867C}">
                  <a14:compatExt spid="_x0000_s23561"/>
                </a:ext>
                <a:ext uri="{FF2B5EF4-FFF2-40B4-BE49-F238E27FC236}">
                  <a16:creationId xmlns:a16="http://schemas.microsoft.com/office/drawing/2014/main" id="{00000000-0008-0000-0D00-0000095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wsDr>
</file>

<file path=xl/drawings/drawing15.xml><?xml version="1.0" encoding="utf-8"?>
<xdr:wsDr xmlns:xdr="http://schemas.openxmlformats.org/drawingml/2006/spreadsheetDrawing" xmlns:a="http://schemas.openxmlformats.org/drawingml/2006/main">
  <xdr:twoCellAnchor>
    <xdr:from>
      <xdr:col>6</xdr:col>
      <xdr:colOff>101600</xdr:colOff>
      <xdr:row>9</xdr:row>
      <xdr:rowOff>50800</xdr:rowOff>
    </xdr:from>
    <xdr:to>
      <xdr:col>6</xdr:col>
      <xdr:colOff>177800</xdr:colOff>
      <xdr:row>62</xdr:row>
      <xdr:rowOff>50800</xdr:rowOff>
    </xdr:to>
    <xdr:sp macro="" textlink="">
      <xdr:nvSpPr>
        <xdr:cNvPr id="2" name="Rectangle 1">
          <a:extLst>
            <a:ext uri="{FF2B5EF4-FFF2-40B4-BE49-F238E27FC236}">
              <a16:creationId xmlns:a16="http://schemas.microsoft.com/office/drawing/2014/main" id="{00000000-0008-0000-0E00-000002000000}"/>
            </a:ext>
          </a:extLst>
        </xdr:cNvPr>
        <xdr:cNvSpPr/>
      </xdr:nvSpPr>
      <xdr:spPr>
        <a:xfrm>
          <a:off x="4981693" y="1873485"/>
          <a:ext cx="76200" cy="10595093"/>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E00-000003000000}"/>
            </a:ext>
          </a:extLst>
        </xdr:cNvPr>
        <xdr:cNvCxnSpPr/>
      </xdr:nvCxnSpPr>
      <xdr:spPr>
        <a:xfrm>
          <a:off x="143510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11</xdr:row>
      <xdr:rowOff>174192</xdr:rowOff>
    </xdr:from>
    <xdr:to>
      <xdr:col>6</xdr:col>
      <xdr:colOff>66675</xdr:colOff>
      <xdr:row>11</xdr:row>
      <xdr:rowOff>180975</xdr:rowOff>
    </xdr:to>
    <xdr:cxnSp macro="">
      <xdr:nvCxnSpPr>
        <xdr:cNvPr id="4" name="Straight Connector 3">
          <a:extLst>
            <a:ext uri="{FF2B5EF4-FFF2-40B4-BE49-F238E27FC236}">
              <a16:creationId xmlns:a16="http://schemas.microsoft.com/office/drawing/2014/main" id="{00000000-0008-0000-0E00-000004000000}"/>
            </a:ext>
          </a:extLst>
        </xdr:cNvPr>
        <xdr:cNvCxnSpPr/>
      </xdr:nvCxnSpPr>
      <xdr:spPr>
        <a:xfrm>
          <a:off x="0" y="2822142"/>
          <a:ext cx="4943475" cy="6783"/>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15</xdr:row>
      <xdr:rowOff>127000</xdr:rowOff>
    </xdr:from>
    <xdr:to>
      <xdr:col>7</xdr:col>
      <xdr:colOff>450479</xdr:colOff>
      <xdr:row>16</xdr:row>
      <xdr:rowOff>107579</xdr:rowOff>
    </xdr:to>
    <xdr:pic>
      <xdr:nvPicPr>
        <xdr:cNvPr id="28" name="Picture 27" descr="mage result for information icon">
          <a:extLst>
            <a:ext uri="{FF2B5EF4-FFF2-40B4-BE49-F238E27FC236}">
              <a16:creationId xmlns:a16="http://schemas.microsoft.com/office/drawing/2014/main" id="{00000000-0008-0000-0E00-00001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59690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148505</xdr:colOff>
      <xdr:row>28</xdr:row>
      <xdr:rowOff>112012</xdr:rowOff>
    </xdr:from>
    <xdr:to>
      <xdr:col>8</xdr:col>
      <xdr:colOff>354160</xdr:colOff>
      <xdr:row>29</xdr:row>
      <xdr:rowOff>114467</xdr:rowOff>
    </xdr:to>
    <xdr:pic>
      <xdr:nvPicPr>
        <xdr:cNvPr id="34" name="Picture 33" descr="mage result for template icon">
          <a:extLst>
            <a:ext uri="{FF2B5EF4-FFF2-40B4-BE49-F238E27FC236}">
              <a16:creationId xmlns:a16="http://schemas.microsoft.com/office/drawing/2014/main" id="{00000000-0008-0000-0E00-000022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673130" y="5890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148505</xdr:colOff>
      <xdr:row>35</xdr:row>
      <xdr:rowOff>112012</xdr:rowOff>
    </xdr:from>
    <xdr:to>
      <xdr:col>8</xdr:col>
      <xdr:colOff>354160</xdr:colOff>
      <xdr:row>36</xdr:row>
      <xdr:rowOff>114467</xdr:rowOff>
    </xdr:to>
    <xdr:pic>
      <xdr:nvPicPr>
        <xdr:cNvPr id="35" name="Picture 34" descr="mage result for template icon">
          <a:extLst>
            <a:ext uri="{FF2B5EF4-FFF2-40B4-BE49-F238E27FC236}">
              <a16:creationId xmlns:a16="http://schemas.microsoft.com/office/drawing/2014/main" id="{00000000-0008-0000-0E00-00002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673130" y="73351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42</xdr:row>
      <xdr:rowOff>112012</xdr:rowOff>
    </xdr:from>
    <xdr:to>
      <xdr:col>8</xdr:col>
      <xdr:colOff>338285</xdr:colOff>
      <xdr:row>43</xdr:row>
      <xdr:rowOff>114467</xdr:rowOff>
    </xdr:to>
    <xdr:pic>
      <xdr:nvPicPr>
        <xdr:cNvPr id="36" name="Picture 35" descr="mage result for template icon">
          <a:extLst>
            <a:ext uri="{FF2B5EF4-FFF2-40B4-BE49-F238E27FC236}">
              <a16:creationId xmlns:a16="http://schemas.microsoft.com/office/drawing/2014/main" id="{00000000-0008-0000-0E00-000024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657255" y="8779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28</xdr:row>
          <xdr:rowOff>25400</xdr:rowOff>
        </xdr:from>
        <xdr:to>
          <xdr:col>14</xdr:col>
          <xdr:colOff>520700</xdr:colOff>
          <xdr:row>29</xdr:row>
          <xdr:rowOff>139700</xdr:rowOff>
        </xdr:to>
        <xdr:sp macro="" textlink="">
          <xdr:nvSpPr>
            <xdr:cNvPr id="24580" name="Check Box 4" hidden="1">
              <a:extLst>
                <a:ext uri="{63B3BB69-23CF-44E3-9099-C40C66FF867C}">
                  <a14:compatExt spid="_x0000_s24580"/>
                </a:ext>
                <a:ext uri="{FF2B5EF4-FFF2-40B4-BE49-F238E27FC236}">
                  <a16:creationId xmlns:a16="http://schemas.microsoft.com/office/drawing/2014/main" id="{00000000-0008-0000-0E00-0000046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35</xdr:row>
          <xdr:rowOff>25400</xdr:rowOff>
        </xdr:from>
        <xdr:to>
          <xdr:col>14</xdr:col>
          <xdr:colOff>520700</xdr:colOff>
          <xdr:row>36</xdr:row>
          <xdr:rowOff>139700</xdr:rowOff>
        </xdr:to>
        <xdr:sp macro="" textlink="">
          <xdr:nvSpPr>
            <xdr:cNvPr id="24581" name="Check Box 5" hidden="1">
              <a:extLst>
                <a:ext uri="{63B3BB69-23CF-44E3-9099-C40C66FF867C}">
                  <a14:compatExt spid="_x0000_s24581"/>
                </a:ext>
                <a:ext uri="{FF2B5EF4-FFF2-40B4-BE49-F238E27FC236}">
                  <a16:creationId xmlns:a16="http://schemas.microsoft.com/office/drawing/2014/main" id="{00000000-0008-0000-0E00-0000056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42</xdr:row>
          <xdr:rowOff>25400</xdr:rowOff>
        </xdr:from>
        <xdr:to>
          <xdr:col>14</xdr:col>
          <xdr:colOff>520700</xdr:colOff>
          <xdr:row>43</xdr:row>
          <xdr:rowOff>139700</xdr:rowOff>
        </xdr:to>
        <xdr:sp macro="" textlink="">
          <xdr:nvSpPr>
            <xdr:cNvPr id="24582" name="Check Box 6" hidden="1">
              <a:extLst>
                <a:ext uri="{63B3BB69-23CF-44E3-9099-C40C66FF867C}">
                  <a14:compatExt spid="_x0000_s24582"/>
                </a:ext>
                <a:ext uri="{FF2B5EF4-FFF2-40B4-BE49-F238E27FC236}">
                  <a16:creationId xmlns:a16="http://schemas.microsoft.com/office/drawing/2014/main" id="{00000000-0008-0000-0E00-0000066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17</xdr:col>
      <xdr:colOff>190500</xdr:colOff>
      <xdr:row>0</xdr:row>
      <xdr:rowOff>25400</xdr:rowOff>
    </xdr:from>
    <xdr:to>
      <xdr:col>17</xdr:col>
      <xdr:colOff>190500</xdr:colOff>
      <xdr:row>3</xdr:row>
      <xdr:rowOff>190500</xdr:rowOff>
    </xdr:to>
    <xdr:cxnSp macro="">
      <xdr:nvCxnSpPr>
        <xdr:cNvPr id="55" name="Straight Connector 54">
          <a:extLst>
            <a:ext uri="{FF2B5EF4-FFF2-40B4-BE49-F238E27FC236}">
              <a16:creationId xmlns:a16="http://schemas.microsoft.com/office/drawing/2014/main" id="{00000000-0008-0000-0E00-000037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38100</xdr:rowOff>
    </xdr:from>
    <xdr:to>
      <xdr:col>16</xdr:col>
      <xdr:colOff>485775</xdr:colOff>
      <xdr:row>3</xdr:row>
      <xdr:rowOff>123825</xdr:rowOff>
    </xdr:to>
    <xdr:pic>
      <xdr:nvPicPr>
        <xdr:cNvPr id="67" name="Picture 66" descr="Bildergebnis fÃ¼r glossary symbol">
          <a:extLst>
            <a:ext uri="{FF2B5EF4-FFF2-40B4-BE49-F238E27FC236}">
              <a16:creationId xmlns:a16="http://schemas.microsoft.com/office/drawing/2014/main" id="{00000000-0008-0000-0E00-000043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666996" y="444500"/>
          <a:ext cx="328404"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68" name="Picture 67" descr="Ãhnliches Foto">
          <a:extLst>
            <a:ext uri="{FF2B5EF4-FFF2-40B4-BE49-F238E27FC236}">
              <a16:creationId xmlns:a16="http://schemas.microsoft.com/office/drawing/2014/main" id="{00000000-0008-0000-0E00-000044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17</xdr:row>
      <xdr:rowOff>173851</xdr:rowOff>
    </xdr:from>
    <xdr:to>
      <xdr:col>4</xdr:col>
      <xdr:colOff>1374236</xdr:colOff>
      <xdr:row>19</xdr:row>
      <xdr:rowOff>24125</xdr:rowOff>
    </xdr:to>
    <xdr:pic>
      <xdr:nvPicPr>
        <xdr:cNvPr id="53" name="Picture 52" descr="mage result for community icon">
          <a:extLst>
            <a:ext uri="{FF2B5EF4-FFF2-40B4-BE49-F238E27FC236}">
              <a16:creationId xmlns:a16="http://schemas.microsoft.com/office/drawing/2014/main" id="{00000000-0008-0000-0E00-000035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594100" y="36536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22</xdr:row>
      <xdr:rowOff>8751</xdr:rowOff>
    </xdr:from>
    <xdr:to>
      <xdr:col>4</xdr:col>
      <xdr:colOff>1386936</xdr:colOff>
      <xdr:row>23</xdr:row>
      <xdr:rowOff>62225</xdr:rowOff>
    </xdr:to>
    <xdr:pic>
      <xdr:nvPicPr>
        <xdr:cNvPr id="54" name="Picture 53" descr="mage result for community icon">
          <a:extLst>
            <a:ext uri="{FF2B5EF4-FFF2-40B4-BE49-F238E27FC236}">
              <a16:creationId xmlns:a16="http://schemas.microsoft.com/office/drawing/2014/main" id="{00000000-0008-0000-0E00-000036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606800" y="4504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29</xdr:row>
      <xdr:rowOff>186551</xdr:rowOff>
    </xdr:from>
    <xdr:to>
      <xdr:col>4</xdr:col>
      <xdr:colOff>1374236</xdr:colOff>
      <xdr:row>31</xdr:row>
      <xdr:rowOff>36825</xdr:rowOff>
    </xdr:to>
    <xdr:pic>
      <xdr:nvPicPr>
        <xdr:cNvPr id="56" name="Picture 55" descr="mage result for community icon">
          <a:extLst>
            <a:ext uri="{FF2B5EF4-FFF2-40B4-BE49-F238E27FC236}">
              <a16:creationId xmlns:a16="http://schemas.microsoft.com/office/drawing/2014/main" id="{00000000-0008-0000-0E00-000038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594100" y="6104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34</xdr:row>
      <xdr:rowOff>8751</xdr:rowOff>
    </xdr:from>
    <xdr:to>
      <xdr:col>4</xdr:col>
      <xdr:colOff>1361536</xdr:colOff>
      <xdr:row>35</xdr:row>
      <xdr:rowOff>62225</xdr:rowOff>
    </xdr:to>
    <xdr:pic>
      <xdr:nvPicPr>
        <xdr:cNvPr id="57" name="Picture 56" descr="mage result for community icon">
          <a:extLst>
            <a:ext uri="{FF2B5EF4-FFF2-40B4-BE49-F238E27FC236}">
              <a16:creationId xmlns:a16="http://schemas.microsoft.com/office/drawing/2014/main" id="{00000000-0008-0000-0E00-000039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581400" y="69429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37</xdr:row>
      <xdr:rowOff>161151</xdr:rowOff>
    </xdr:from>
    <xdr:to>
      <xdr:col>4</xdr:col>
      <xdr:colOff>1183736</xdr:colOff>
      <xdr:row>39</xdr:row>
      <xdr:rowOff>11425</xdr:rowOff>
    </xdr:to>
    <xdr:pic>
      <xdr:nvPicPr>
        <xdr:cNvPr id="69" name="Picture 68" descr="mage result for community icon">
          <a:extLst>
            <a:ext uri="{FF2B5EF4-FFF2-40B4-BE49-F238E27FC236}">
              <a16:creationId xmlns:a16="http://schemas.microsoft.com/office/drawing/2014/main" id="{00000000-0008-0000-0E00-000045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403600" y="77049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41</xdr:row>
      <xdr:rowOff>97651</xdr:rowOff>
    </xdr:from>
    <xdr:to>
      <xdr:col>4</xdr:col>
      <xdr:colOff>1158336</xdr:colOff>
      <xdr:row>42</xdr:row>
      <xdr:rowOff>151125</xdr:rowOff>
    </xdr:to>
    <xdr:pic>
      <xdr:nvPicPr>
        <xdr:cNvPr id="70" name="Picture 69" descr="mage result for community icon">
          <a:extLst>
            <a:ext uri="{FF2B5EF4-FFF2-40B4-BE49-F238E27FC236}">
              <a16:creationId xmlns:a16="http://schemas.microsoft.com/office/drawing/2014/main" id="{00000000-0008-0000-0E00-000046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378200" y="84542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45</xdr:row>
      <xdr:rowOff>135751</xdr:rowOff>
    </xdr:from>
    <xdr:to>
      <xdr:col>4</xdr:col>
      <xdr:colOff>1183736</xdr:colOff>
      <xdr:row>46</xdr:row>
      <xdr:rowOff>189225</xdr:rowOff>
    </xdr:to>
    <xdr:pic>
      <xdr:nvPicPr>
        <xdr:cNvPr id="71" name="Picture 70" descr="mage result for community icon">
          <a:extLst>
            <a:ext uri="{FF2B5EF4-FFF2-40B4-BE49-F238E27FC236}">
              <a16:creationId xmlns:a16="http://schemas.microsoft.com/office/drawing/2014/main" id="{00000000-0008-0000-0E00-000047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403600" y="9305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46</xdr:row>
      <xdr:rowOff>12700</xdr:rowOff>
    </xdr:from>
    <xdr:to>
      <xdr:col>4</xdr:col>
      <xdr:colOff>1437678</xdr:colOff>
      <xdr:row>47</xdr:row>
      <xdr:rowOff>104775</xdr:rowOff>
    </xdr:to>
    <xdr:pic>
      <xdr:nvPicPr>
        <xdr:cNvPr id="72" name="Picture 71" descr="mage result for project developer icon">
          <a:extLst>
            <a:ext uri="{FF2B5EF4-FFF2-40B4-BE49-F238E27FC236}">
              <a16:creationId xmlns:a16="http://schemas.microsoft.com/office/drawing/2014/main" id="{00000000-0008-0000-0E00-000048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56750" y="93853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41</xdr:row>
      <xdr:rowOff>177800</xdr:rowOff>
    </xdr:from>
    <xdr:to>
      <xdr:col>4</xdr:col>
      <xdr:colOff>1428153</xdr:colOff>
      <xdr:row>43</xdr:row>
      <xdr:rowOff>66675</xdr:rowOff>
    </xdr:to>
    <xdr:pic>
      <xdr:nvPicPr>
        <xdr:cNvPr id="73" name="Picture 72" descr="mage result for project developer icon">
          <a:extLst>
            <a:ext uri="{FF2B5EF4-FFF2-40B4-BE49-F238E27FC236}">
              <a16:creationId xmlns:a16="http://schemas.microsoft.com/office/drawing/2014/main" id="{00000000-0008-0000-0E00-000049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44050" y="85344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38</xdr:row>
      <xdr:rowOff>76200</xdr:rowOff>
    </xdr:from>
    <xdr:to>
      <xdr:col>4</xdr:col>
      <xdr:colOff>1475778</xdr:colOff>
      <xdr:row>39</xdr:row>
      <xdr:rowOff>161925</xdr:rowOff>
    </xdr:to>
    <xdr:pic>
      <xdr:nvPicPr>
        <xdr:cNvPr id="74" name="Picture 73" descr="mage result for project developer icon">
          <a:extLst>
            <a:ext uri="{FF2B5EF4-FFF2-40B4-BE49-F238E27FC236}">
              <a16:creationId xmlns:a16="http://schemas.microsoft.com/office/drawing/2014/main" id="{00000000-0008-0000-0E00-00004A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94850" y="7823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49</xdr:row>
      <xdr:rowOff>165100</xdr:rowOff>
    </xdr:from>
    <xdr:to>
      <xdr:col>4</xdr:col>
      <xdr:colOff>1390053</xdr:colOff>
      <xdr:row>51</xdr:row>
      <xdr:rowOff>47625</xdr:rowOff>
    </xdr:to>
    <xdr:pic>
      <xdr:nvPicPr>
        <xdr:cNvPr id="75" name="Picture 74" descr="mage result for project developer icon">
          <a:extLst>
            <a:ext uri="{FF2B5EF4-FFF2-40B4-BE49-F238E27FC236}">
              <a16:creationId xmlns:a16="http://schemas.microsoft.com/office/drawing/2014/main" id="{00000000-0008-0000-0E00-00004B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05950" y="101473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53</xdr:row>
      <xdr:rowOff>165100</xdr:rowOff>
    </xdr:from>
    <xdr:to>
      <xdr:col>4</xdr:col>
      <xdr:colOff>1390053</xdr:colOff>
      <xdr:row>55</xdr:row>
      <xdr:rowOff>47625</xdr:rowOff>
    </xdr:to>
    <xdr:pic>
      <xdr:nvPicPr>
        <xdr:cNvPr id="76" name="Picture 75" descr="mage result for project developer icon">
          <a:extLst>
            <a:ext uri="{FF2B5EF4-FFF2-40B4-BE49-F238E27FC236}">
              <a16:creationId xmlns:a16="http://schemas.microsoft.com/office/drawing/2014/main" id="{00000000-0008-0000-0E00-00004C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05950" y="109601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57</xdr:row>
      <xdr:rowOff>177800</xdr:rowOff>
    </xdr:from>
    <xdr:to>
      <xdr:col>4</xdr:col>
      <xdr:colOff>1390053</xdr:colOff>
      <xdr:row>59</xdr:row>
      <xdr:rowOff>66675</xdr:rowOff>
    </xdr:to>
    <xdr:pic>
      <xdr:nvPicPr>
        <xdr:cNvPr id="77" name="Picture 76" descr="mage result for project developer icon">
          <a:extLst>
            <a:ext uri="{FF2B5EF4-FFF2-40B4-BE49-F238E27FC236}">
              <a16:creationId xmlns:a16="http://schemas.microsoft.com/office/drawing/2014/main" id="{00000000-0008-0000-0E00-00004D000000}"/>
            </a:ext>
          </a:extLst>
        </xdr:cNvPr>
        <xdr:cNvPicPr>
          <a:picLocks noChangeAspect="1" noChangeArrowheads="1"/>
        </xdr:cNvPicPr>
      </xdr:nvPicPr>
      <xdr:blipFill>
        <a:blip xmlns:r="http://schemas.openxmlformats.org/officeDocument/2006/relationships" r:embed="rId6">
          <a:alphaModFix amt="60000"/>
          <a:extLst>
            <a:ext uri="{28A0092B-C50C-407E-A947-70E740481C1C}">
              <a14:useLocalDpi xmlns:a14="http://schemas.microsoft.com/office/drawing/2010/main" val="0"/>
            </a:ext>
          </a:extLst>
        </a:blip>
        <a:srcRect/>
        <a:stretch>
          <a:fillRect/>
        </a:stretch>
      </xdr:blipFill>
      <xdr:spPr bwMode="auto">
        <a:xfrm>
          <a:off x="3605950" y="117856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1143000</xdr:colOff>
      <xdr:row>25</xdr:row>
      <xdr:rowOff>173851</xdr:rowOff>
    </xdr:from>
    <xdr:to>
      <xdr:col>4</xdr:col>
      <xdr:colOff>1425036</xdr:colOff>
      <xdr:row>27</xdr:row>
      <xdr:rowOff>24125</xdr:rowOff>
    </xdr:to>
    <xdr:pic>
      <xdr:nvPicPr>
        <xdr:cNvPr id="78" name="Picture 77" descr="mage result for community icon">
          <a:extLst>
            <a:ext uri="{FF2B5EF4-FFF2-40B4-BE49-F238E27FC236}">
              <a16:creationId xmlns:a16="http://schemas.microsoft.com/office/drawing/2014/main" id="{00000000-0008-0000-0E00-00004E000000}"/>
            </a:ext>
          </a:extLst>
        </xdr:cNvPr>
        <xdr:cNvPicPr>
          <a:picLocks noChangeAspect="1" noChangeArrowheads="1"/>
        </xdr:cNvPicPr>
      </xdr:nvPicPr>
      <xdr:blipFill rotWithShape="1">
        <a:blip xmlns:r="http://schemas.openxmlformats.org/officeDocument/2006/relationships" r:embed="rId5">
          <a:alphaModFix amt="60000"/>
          <a:extLst>
            <a:ext uri="{28A0092B-C50C-407E-A947-70E740481C1C}">
              <a14:useLocalDpi xmlns:a14="http://schemas.microsoft.com/office/drawing/2010/main" val="0"/>
            </a:ext>
          </a:extLst>
        </a:blip>
        <a:srcRect l="44541" r="18459"/>
        <a:stretch/>
      </xdr:blipFill>
      <xdr:spPr bwMode="auto">
        <a:xfrm>
          <a:off x="3644900" y="52792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190500</xdr:colOff>
      <xdr:row>13</xdr:row>
      <xdr:rowOff>190500</xdr:rowOff>
    </xdr:from>
    <xdr:to>
      <xdr:col>4</xdr:col>
      <xdr:colOff>304800</xdr:colOff>
      <xdr:row>16</xdr:row>
      <xdr:rowOff>64304</xdr:rowOff>
    </xdr:to>
    <xdr:sp macro="" textlink="">
      <xdr:nvSpPr>
        <xdr:cNvPr id="93" name="Rectangle 92">
          <a:extLst>
            <a:ext uri="{FF2B5EF4-FFF2-40B4-BE49-F238E27FC236}">
              <a16:creationId xmlns:a16="http://schemas.microsoft.com/office/drawing/2014/main" id="{00000000-0008-0000-0E00-00005D000000}"/>
            </a:ext>
          </a:extLst>
        </xdr:cNvPr>
        <xdr:cNvSpPr/>
      </xdr:nvSpPr>
      <xdr:spPr>
        <a:xfrm>
          <a:off x="190500" y="28575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111" name="Chart 110">
          <a:extLst>
            <a:ext uri="{FF2B5EF4-FFF2-40B4-BE49-F238E27FC236}">
              <a16:creationId xmlns:a16="http://schemas.microsoft.com/office/drawing/2014/main" id="{00000000-0008-0000-0E00-00006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116" name="Group 115">
          <a:extLst>
            <a:ext uri="{FF2B5EF4-FFF2-40B4-BE49-F238E27FC236}">
              <a16:creationId xmlns:a16="http://schemas.microsoft.com/office/drawing/2014/main" id="{00000000-0008-0000-0E00-000074000000}"/>
            </a:ext>
          </a:extLst>
        </xdr:cNvPr>
        <xdr:cNvGrpSpPr/>
      </xdr:nvGrpSpPr>
      <xdr:grpSpPr>
        <a:xfrm>
          <a:off x="4974653" y="1072853"/>
          <a:ext cx="4432694" cy="473210"/>
          <a:chOff x="4991100" y="1007567"/>
          <a:chExt cx="4480764" cy="464935"/>
        </a:xfrm>
      </xdr:grpSpPr>
      <xdr:pic>
        <xdr:nvPicPr>
          <xdr:cNvPr id="124" name="Picture 123">
            <a:extLst>
              <a:ext uri="{FF2B5EF4-FFF2-40B4-BE49-F238E27FC236}">
                <a16:creationId xmlns:a16="http://schemas.microsoft.com/office/drawing/2014/main" id="{00000000-0008-0000-0E00-00007C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125" name="Picture 124">
            <a:extLst>
              <a:ext uri="{FF2B5EF4-FFF2-40B4-BE49-F238E27FC236}">
                <a16:creationId xmlns:a16="http://schemas.microsoft.com/office/drawing/2014/main" id="{00000000-0008-0000-0E00-00007D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126" name="Straight Connector 125">
            <a:extLst>
              <a:ext uri="{FF2B5EF4-FFF2-40B4-BE49-F238E27FC236}">
                <a16:creationId xmlns:a16="http://schemas.microsoft.com/office/drawing/2014/main" id="{00000000-0008-0000-0E00-00007E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127" name="Chart 126">
          <a:extLst>
            <a:ext uri="{FF2B5EF4-FFF2-40B4-BE49-F238E27FC236}">
              <a16:creationId xmlns:a16="http://schemas.microsoft.com/office/drawing/2014/main" id="{00000000-0008-0000-0E00-00007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128" name="Chart 127">
          <a:extLst>
            <a:ext uri="{FF2B5EF4-FFF2-40B4-BE49-F238E27FC236}">
              <a16:creationId xmlns:a16="http://schemas.microsoft.com/office/drawing/2014/main" id="{00000000-0008-0000-0E00-00008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129" name="Chart 128">
          <a:extLst>
            <a:ext uri="{FF2B5EF4-FFF2-40B4-BE49-F238E27FC236}">
              <a16:creationId xmlns:a16="http://schemas.microsoft.com/office/drawing/2014/main" id="{00000000-0008-0000-0E00-00008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69144</xdr:colOff>
      <xdr:row>0</xdr:row>
      <xdr:rowOff>90780</xdr:rowOff>
    </xdr:from>
    <xdr:to>
      <xdr:col>3</xdr:col>
      <xdr:colOff>396992</xdr:colOff>
      <xdr:row>3</xdr:row>
      <xdr:rowOff>104774</xdr:rowOff>
    </xdr:to>
    <xdr:pic>
      <xdr:nvPicPr>
        <xdr:cNvPr id="43" name="Picture 42" descr="Image result for usaid logo">
          <a:extLst>
            <a:ext uri="{FF2B5EF4-FFF2-40B4-BE49-F238E27FC236}">
              <a16:creationId xmlns:a16="http://schemas.microsoft.com/office/drawing/2014/main" id="{00000000-0008-0000-0E00-00002B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69144" y="90780"/>
          <a:ext cx="2004248" cy="6331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6</xdr:col>
      <xdr:colOff>98469</xdr:colOff>
      <xdr:row>8</xdr:row>
      <xdr:rowOff>154452</xdr:rowOff>
    </xdr:from>
    <xdr:to>
      <xdr:col>6</xdr:col>
      <xdr:colOff>144188</xdr:colOff>
      <xdr:row>188</xdr:row>
      <xdr:rowOff>103140</xdr:rowOff>
    </xdr:to>
    <xdr:sp macro="" textlink="">
      <xdr:nvSpPr>
        <xdr:cNvPr id="2" name="Rectangle 1">
          <a:extLst>
            <a:ext uri="{FF2B5EF4-FFF2-40B4-BE49-F238E27FC236}">
              <a16:creationId xmlns:a16="http://schemas.microsoft.com/office/drawing/2014/main" id="{00000000-0008-0000-0F00-000002000000}"/>
            </a:ext>
          </a:extLst>
        </xdr:cNvPr>
        <xdr:cNvSpPr/>
      </xdr:nvSpPr>
      <xdr:spPr>
        <a:xfrm>
          <a:off x="4772069" y="1805452"/>
          <a:ext cx="45719" cy="23481788"/>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F00-000003000000}"/>
            </a:ext>
          </a:extLst>
        </xdr:cNvPr>
        <xdr:cNvCxnSpPr/>
      </xdr:nvCxnSpPr>
      <xdr:spPr>
        <a:xfrm>
          <a:off x="141605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57150</xdr:colOff>
      <xdr:row>12</xdr:row>
      <xdr:rowOff>21792</xdr:rowOff>
    </xdr:to>
    <xdr:cxnSp macro="">
      <xdr:nvCxnSpPr>
        <xdr:cNvPr id="4" name="Straight Connector 3">
          <a:extLst>
            <a:ext uri="{FF2B5EF4-FFF2-40B4-BE49-F238E27FC236}">
              <a16:creationId xmlns:a16="http://schemas.microsoft.com/office/drawing/2014/main" id="{00000000-0008-0000-0F00-000004000000}"/>
            </a:ext>
          </a:extLst>
        </xdr:cNvPr>
        <xdr:cNvCxnSpPr/>
      </xdr:nvCxnSpPr>
      <xdr:spPr>
        <a:xfrm flipV="1">
          <a:off x="114300" y="2847975"/>
          <a:ext cx="4619625" cy="21792"/>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625891</xdr:colOff>
      <xdr:row>15</xdr:row>
      <xdr:rowOff>203969</xdr:rowOff>
    </xdr:from>
    <xdr:to>
      <xdr:col>6</xdr:col>
      <xdr:colOff>806495</xdr:colOff>
      <xdr:row>16</xdr:row>
      <xdr:rowOff>187722</xdr:rowOff>
    </xdr:to>
    <xdr:pic>
      <xdr:nvPicPr>
        <xdr:cNvPr id="27" name="Picture 26" descr="mage result for information icon">
          <a:extLst>
            <a:ext uri="{FF2B5EF4-FFF2-40B4-BE49-F238E27FC236}">
              <a16:creationId xmlns:a16="http://schemas.microsoft.com/office/drawing/2014/main" id="{00000000-0008-0000-0F00-00001B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5218416" y="3308413"/>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29</xdr:row>
          <xdr:rowOff>25400</xdr:rowOff>
        </xdr:from>
        <xdr:to>
          <xdr:col>14</xdr:col>
          <xdr:colOff>520700</xdr:colOff>
          <xdr:row>30</xdr:row>
          <xdr:rowOff>139700</xdr:rowOff>
        </xdr:to>
        <xdr:sp macro="" textlink="">
          <xdr:nvSpPr>
            <xdr:cNvPr id="28673" name="Check Box 1" hidden="1">
              <a:extLst>
                <a:ext uri="{63B3BB69-23CF-44E3-9099-C40C66FF867C}">
                  <a14:compatExt spid="_x0000_s28673"/>
                </a:ext>
                <a:ext uri="{FF2B5EF4-FFF2-40B4-BE49-F238E27FC236}">
                  <a16:creationId xmlns:a16="http://schemas.microsoft.com/office/drawing/2014/main" id="{00000000-0008-0000-0F00-000001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125338</xdr:colOff>
      <xdr:row>28</xdr:row>
      <xdr:rowOff>112012</xdr:rowOff>
    </xdr:from>
    <xdr:to>
      <xdr:col>8</xdr:col>
      <xdr:colOff>330993</xdr:colOff>
      <xdr:row>29</xdr:row>
      <xdr:rowOff>114467</xdr:rowOff>
    </xdr:to>
    <xdr:pic>
      <xdr:nvPicPr>
        <xdr:cNvPr id="31" name="Picture 30" descr="mage result for template icon">
          <a:extLst>
            <a:ext uri="{FF2B5EF4-FFF2-40B4-BE49-F238E27FC236}">
              <a16:creationId xmlns:a16="http://schemas.microsoft.com/office/drawing/2014/main" id="{00000000-0008-0000-0F00-00001F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64213" y="5890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463588</xdr:colOff>
      <xdr:row>14</xdr:row>
      <xdr:rowOff>127898</xdr:rowOff>
    </xdr:from>
    <xdr:to>
      <xdr:col>5</xdr:col>
      <xdr:colOff>49106</xdr:colOff>
      <xdr:row>16</xdr:row>
      <xdr:rowOff>204902</xdr:rowOff>
    </xdr:to>
    <xdr:sp macro="" textlink="">
      <xdr:nvSpPr>
        <xdr:cNvPr id="34" name="Rectangle 33">
          <a:extLst>
            <a:ext uri="{FF2B5EF4-FFF2-40B4-BE49-F238E27FC236}">
              <a16:creationId xmlns:a16="http://schemas.microsoft.com/office/drawing/2014/main" id="{00000000-0008-0000-0F00-000022000000}"/>
            </a:ext>
          </a:extLst>
        </xdr:cNvPr>
        <xdr:cNvSpPr/>
      </xdr:nvSpPr>
      <xdr:spPr>
        <a:xfrm>
          <a:off x="1566820" y="3001433"/>
          <a:ext cx="2343599" cy="487509"/>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3000"/>
            </a:lnSpc>
          </a:pPr>
          <a:r>
            <a:rPr lang="en-IN" sz="1600">
              <a:solidFill>
                <a:srgbClr val="67707E"/>
              </a:solidFill>
              <a:latin typeface="Gill Sans MT" panose="020B0502020104020203" pitchFamily="34" charset="0"/>
              <a:ea typeface="Open Sans" charset="0"/>
              <a:cs typeface="Open Sans" charset="0"/>
            </a:rPr>
            <a:t>Prerequisites</a:t>
          </a:r>
        </a:p>
      </xdr:txBody>
    </xdr:sp>
    <xdr:clientData/>
  </xdr:twoCellAnchor>
  <xdr:twoCellAnchor editAs="oneCell">
    <xdr:from>
      <xdr:col>0</xdr:col>
      <xdr:colOff>229369</xdr:colOff>
      <xdr:row>14</xdr:row>
      <xdr:rowOff>38047</xdr:rowOff>
    </xdr:from>
    <xdr:to>
      <xdr:col>1</xdr:col>
      <xdr:colOff>45841</xdr:colOff>
      <xdr:row>15</xdr:row>
      <xdr:rowOff>145867</xdr:rowOff>
    </xdr:to>
    <xdr:pic>
      <xdr:nvPicPr>
        <xdr:cNvPr id="35" name="Picture 34" descr="mage result for project developer icon">
          <a:extLst>
            <a:ext uri="{FF2B5EF4-FFF2-40B4-BE49-F238E27FC236}">
              <a16:creationId xmlns:a16="http://schemas.microsoft.com/office/drawing/2014/main" id="{00000000-0008-0000-0F00-000023000000}"/>
            </a:ext>
          </a:extLst>
        </xdr:cNvPr>
        <xdr:cNvPicPr>
          <a:picLocks noChangeAspect="1" noChangeArrowheads="1"/>
        </xdr:cNvPicPr>
      </xdr:nvPicPr>
      <xdr:blipFill>
        <a:blip xmlns:r="http://schemas.openxmlformats.org/officeDocument/2006/relationships" r:embed="rId3">
          <a:alphaModFix amt="60000"/>
          <a:extLst>
            <a:ext uri="{28A0092B-C50C-407E-A947-70E740481C1C}">
              <a14:useLocalDpi xmlns:a14="http://schemas.microsoft.com/office/drawing/2010/main" val="0"/>
            </a:ext>
          </a:extLst>
        </a:blip>
        <a:srcRect/>
        <a:stretch>
          <a:fillRect/>
        </a:stretch>
      </xdr:blipFill>
      <xdr:spPr bwMode="auto">
        <a:xfrm>
          <a:off x="229369" y="2911582"/>
          <a:ext cx="300676" cy="313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350212</xdr:colOff>
      <xdr:row>33</xdr:row>
      <xdr:rowOff>6414</xdr:rowOff>
    </xdr:from>
    <xdr:to>
      <xdr:col>10</xdr:col>
      <xdr:colOff>543516</xdr:colOff>
      <xdr:row>34</xdr:row>
      <xdr:rowOff>1745</xdr:rowOff>
    </xdr:to>
    <xdr:pic>
      <xdr:nvPicPr>
        <xdr:cNvPr id="38" name="Picture 37" descr="mage result for information icon">
          <a:extLst>
            <a:ext uri="{FF2B5EF4-FFF2-40B4-BE49-F238E27FC236}">
              <a16:creationId xmlns:a16="http://schemas.microsoft.com/office/drawing/2014/main" id="{00000000-0008-0000-0F00-000026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8136980" y="6779747"/>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39</xdr:row>
          <xdr:rowOff>25400</xdr:rowOff>
        </xdr:from>
        <xdr:to>
          <xdr:col>14</xdr:col>
          <xdr:colOff>520700</xdr:colOff>
          <xdr:row>40</xdr:row>
          <xdr:rowOff>88900</xdr:rowOff>
        </xdr:to>
        <xdr:sp macro="" textlink="">
          <xdr:nvSpPr>
            <xdr:cNvPr id="28681" name="Check Box 9" hidden="1">
              <a:extLst>
                <a:ext uri="{63B3BB69-23CF-44E3-9099-C40C66FF867C}">
                  <a14:compatExt spid="_x0000_s28681"/>
                </a:ext>
                <a:ext uri="{FF2B5EF4-FFF2-40B4-BE49-F238E27FC236}">
                  <a16:creationId xmlns:a16="http://schemas.microsoft.com/office/drawing/2014/main" id="{00000000-0008-0000-0F00-000009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110979</xdr:colOff>
      <xdr:row>40</xdr:row>
      <xdr:rowOff>112012</xdr:rowOff>
    </xdr:from>
    <xdr:to>
      <xdr:col>8</xdr:col>
      <xdr:colOff>316634</xdr:colOff>
      <xdr:row>41</xdr:row>
      <xdr:rowOff>114467</xdr:rowOff>
    </xdr:to>
    <xdr:pic>
      <xdr:nvPicPr>
        <xdr:cNvPr id="45" name="Picture 44" descr="mage result for template icon">
          <a:extLst>
            <a:ext uri="{FF2B5EF4-FFF2-40B4-BE49-F238E27FC236}">
              <a16:creationId xmlns:a16="http://schemas.microsoft.com/office/drawing/2014/main" id="{00000000-0008-0000-0F00-00002D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49854" y="84146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46</xdr:row>
          <xdr:rowOff>25400</xdr:rowOff>
        </xdr:from>
        <xdr:to>
          <xdr:col>14</xdr:col>
          <xdr:colOff>520700</xdr:colOff>
          <xdr:row>47</xdr:row>
          <xdr:rowOff>139700</xdr:rowOff>
        </xdr:to>
        <xdr:sp macro="" textlink="">
          <xdr:nvSpPr>
            <xdr:cNvPr id="28682" name="Check Box 10" hidden="1">
              <a:extLst>
                <a:ext uri="{63B3BB69-23CF-44E3-9099-C40C66FF867C}">
                  <a14:compatExt spid="_x0000_s28682"/>
                </a:ext>
                <a:ext uri="{FF2B5EF4-FFF2-40B4-BE49-F238E27FC236}">
                  <a16:creationId xmlns:a16="http://schemas.microsoft.com/office/drawing/2014/main" id="{00000000-0008-0000-0F00-00000A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107451</xdr:colOff>
      <xdr:row>45</xdr:row>
      <xdr:rowOff>112012</xdr:rowOff>
    </xdr:from>
    <xdr:to>
      <xdr:col>8</xdr:col>
      <xdr:colOff>313106</xdr:colOff>
      <xdr:row>46</xdr:row>
      <xdr:rowOff>114467</xdr:rowOff>
    </xdr:to>
    <xdr:pic>
      <xdr:nvPicPr>
        <xdr:cNvPr id="36" name="Picture 35" descr="mage result for template icon">
          <a:extLst>
            <a:ext uri="{FF2B5EF4-FFF2-40B4-BE49-F238E27FC236}">
              <a16:creationId xmlns:a16="http://schemas.microsoft.com/office/drawing/2014/main" id="{00000000-0008-0000-0F00-000024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46326" y="9446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10</xdr:col>
      <xdr:colOff>311726</xdr:colOff>
      <xdr:row>23</xdr:row>
      <xdr:rowOff>32068</xdr:rowOff>
    </xdr:from>
    <xdr:ext cx="186954" cy="189006"/>
    <xdr:pic>
      <xdr:nvPicPr>
        <xdr:cNvPr id="37" name="Picture 36" descr="mage result for information icon">
          <a:extLst>
            <a:ext uri="{FF2B5EF4-FFF2-40B4-BE49-F238E27FC236}">
              <a16:creationId xmlns:a16="http://schemas.microsoft.com/office/drawing/2014/main" id="{00000000-0008-0000-0F00-000025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8188292" y="4778533"/>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228600</xdr:colOff>
          <xdr:row>52</xdr:row>
          <xdr:rowOff>25400</xdr:rowOff>
        </xdr:from>
        <xdr:to>
          <xdr:col>14</xdr:col>
          <xdr:colOff>520700</xdr:colOff>
          <xdr:row>53</xdr:row>
          <xdr:rowOff>139700</xdr:rowOff>
        </xdr:to>
        <xdr:sp macro="" textlink="">
          <xdr:nvSpPr>
            <xdr:cNvPr id="28683" name="Check Box 11" hidden="1">
              <a:extLst>
                <a:ext uri="{63B3BB69-23CF-44E3-9099-C40C66FF867C}">
                  <a14:compatExt spid="_x0000_s28683"/>
                </a:ext>
                <a:ext uri="{FF2B5EF4-FFF2-40B4-BE49-F238E27FC236}">
                  <a16:creationId xmlns:a16="http://schemas.microsoft.com/office/drawing/2014/main" id="{00000000-0008-0000-0F00-00000B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119798</xdr:colOff>
      <xdr:row>51</xdr:row>
      <xdr:rowOff>112012</xdr:rowOff>
    </xdr:from>
    <xdr:to>
      <xdr:col>8</xdr:col>
      <xdr:colOff>325453</xdr:colOff>
      <xdr:row>52</xdr:row>
      <xdr:rowOff>114467</xdr:rowOff>
    </xdr:to>
    <xdr:pic>
      <xdr:nvPicPr>
        <xdr:cNvPr id="39" name="Picture 38" descr="mage result for template icon">
          <a:extLst>
            <a:ext uri="{FF2B5EF4-FFF2-40B4-BE49-F238E27FC236}">
              <a16:creationId xmlns:a16="http://schemas.microsoft.com/office/drawing/2014/main" id="{00000000-0008-0000-0F00-000027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58673" y="10684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632436</xdr:colOff>
      <xdr:row>55</xdr:row>
      <xdr:rowOff>109042</xdr:rowOff>
    </xdr:from>
    <xdr:ext cx="186954" cy="189006"/>
    <xdr:pic>
      <xdr:nvPicPr>
        <xdr:cNvPr id="40" name="Picture 39" descr="mage result for information icon">
          <a:extLst>
            <a:ext uri="{FF2B5EF4-FFF2-40B4-BE49-F238E27FC236}">
              <a16:creationId xmlns:a16="http://schemas.microsoft.com/office/drawing/2014/main" id="{00000000-0008-0000-0F00-000028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7598194" y="11192678"/>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228600</xdr:colOff>
          <xdr:row>62</xdr:row>
          <xdr:rowOff>25400</xdr:rowOff>
        </xdr:from>
        <xdr:to>
          <xdr:col>14</xdr:col>
          <xdr:colOff>520700</xdr:colOff>
          <xdr:row>63</xdr:row>
          <xdr:rowOff>139700</xdr:rowOff>
        </xdr:to>
        <xdr:sp macro="" textlink="">
          <xdr:nvSpPr>
            <xdr:cNvPr id="28684" name="Check Box 12" hidden="1">
              <a:extLst>
                <a:ext uri="{63B3BB69-23CF-44E3-9099-C40C66FF867C}">
                  <a14:compatExt spid="_x0000_s28684"/>
                </a:ext>
                <a:ext uri="{FF2B5EF4-FFF2-40B4-BE49-F238E27FC236}">
                  <a16:creationId xmlns:a16="http://schemas.microsoft.com/office/drawing/2014/main" id="{00000000-0008-0000-0F00-00000C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132145</xdr:colOff>
      <xdr:row>61</xdr:row>
      <xdr:rowOff>112012</xdr:rowOff>
    </xdr:from>
    <xdr:to>
      <xdr:col>8</xdr:col>
      <xdr:colOff>337800</xdr:colOff>
      <xdr:row>62</xdr:row>
      <xdr:rowOff>114467</xdr:rowOff>
    </xdr:to>
    <xdr:pic>
      <xdr:nvPicPr>
        <xdr:cNvPr id="42" name="Picture 41" descr="mage result for template icon">
          <a:extLst>
            <a:ext uri="{FF2B5EF4-FFF2-40B4-BE49-F238E27FC236}">
              <a16:creationId xmlns:a16="http://schemas.microsoft.com/office/drawing/2014/main" id="{00000000-0008-0000-0F00-00002A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71020" y="12748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68</xdr:row>
          <xdr:rowOff>25400</xdr:rowOff>
        </xdr:from>
        <xdr:to>
          <xdr:col>14</xdr:col>
          <xdr:colOff>520700</xdr:colOff>
          <xdr:row>69</xdr:row>
          <xdr:rowOff>139700</xdr:rowOff>
        </xdr:to>
        <xdr:sp macro="" textlink="">
          <xdr:nvSpPr>
            <xdr:cNvPr id="28685" name="Check Box 13" hidden="1">
              <a:extLst>
                <a:ext uri="{63B3BB69-23CF-44E3-9099-C40C66FF867C}">
                  <a14:compatExt spid="_x0000_s28685"/>
                </a:ext>
                <a:ext uri="{FF2B5EF4-FFF2-40B4-BE49-F238E27FC236}">
                  <a16:creationId xmlns:a16="http://schemas.microsoft.com/office/drawing/2014/main" id="{00000000-0008-0000-0F00-00000D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133909</xdr:colOff>
      <xdr:row>67</xdr:row>
      <xdr:rowOff>112012</xdr:rowOff>
    </xdr:from>
    <xdr:to>
      <xdr:col>8</xdr:col>
      <xdr:colOff>339564</xdr:colOff>
      <xdr:row>68</xdr:row>
      <xdr:rowOff>114467</xdr:rowOff>
    </xdr:to>
    <xdr:pic>
      <xdr:nvPicPr>
        <xdr:cNvPr id="44" name="Picture 43" descr="mage result for template icon">
          <a:extLst>
            <a:ext uri="{FF2B5EF4-FFF2-40B4-BE49-F238E27FC236}">
              <a16:creationId xmlns:a16="http://schemas.microsoft.com/office/drawing/2014/main" id="{00000000-0008-0000-0F00-00002C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72784" y="13986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187234</xdr:colOff>
      <xdr:row>56</xdr:row>
      <xdr:rowOff>195723</xdr:rowOff>
    </xdr:from>
    <xdr:to>
      <xdr:col>5</xdr:col>
      <xdr:colOff>304800</xdr:colOff>
      <xdr:row>59</xdr:row>
      <xdr:rowOff>53717</xdr:rowOff>
    </xdr:to>
    <xdr:sp macro="" textlink="">
      <xdr:nvSpPr>
        <xdr:cNvPr id="46" name="Rectangle 45">
          <a:extLst>
            <a:ext uri="{FF2B5EF4-FFF2-40B4-BE49-F238E27FC236}">
              <a16:creationId xmlns:a16="http://schemas.microsoft.com/office/drawing/2014/main" id="{00000000-0008-0000-0F00-00002E000000}"/>
            </a:ext>
          </a:extLst>
        </xdr:cNvPr>
        <xdr:cNvSpPr/>
      </xdr:nvSpPr>
      <xdr:spPr>
        <a:xfrm>
          <a:off x="2044609" y="11378073"/>
          <a:ext cx="2289266" cy="458069"/>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FPIC Process—Stages</a:t>
          </a:r>
        </a:p>
      </xdr:txBody>
    </xdr:sp>
    <xdr:clientData/>
  </xdr:twoCellAnchor>
  <xdr:oneCellAnchor>
    <xdr:from>
      <xdr:col>9</xdr:col>
      <xdr:colOff>619606</xdr:colOff>
      <xdr:row>144</xdr:row>
      <xdr:rowOff>19241</xdr:rowOff>
    </xdr:from>
    <xdr:ext cx="186954" cy="189006"/>
    <xdr:pic>
      <xdr:nvPicPr>
        <xdr:cNvPr id="48" name="Picture 47" descr="mage result for information icon">
          <a:extLst>
            <a:ext uri="{FF2B5EF4-FFF2-40B4-BE49-F238E27FC236}">
              <a16:creationId xmlns:a16="http://schemas.microsoft.com/office/drawing/2014/main" id="{00000000-0008-0000-0F00-000030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7675162" y="15079645"/>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228600</xdr:colOff>
          <xdr:row>151</xdr:row>
          <xdr:rowOff>25400</xdr:rowOff>
        </xdr:from>
        <xdr:to>
          <xdr:col>14</xdr:col>
          <xdr:colOff>520700</xdr:colOff>
          <xdr:row>152</xdr:row>
          <xdr:rowOff>139700</xdr:rowOff>
        </xdr:to>
        <xdr:sp macro="" textlink="">
          <xdr:nvSpPr>
            <xdr:cNvPr id="28686" name="Check Box 14" hidden="1">
              <a:extLst>
                <a:ext uri="{63B3BB69-23CF-44E3-9099-C40C66FF867C}">
                  <a14:compatExt spid="_x0000_s28686"/>
                </a:ext>
                <a:ext uri="{FF2B5EF4-FFF2-40B4-BE49-F238E27FC236}">
                  <a16:creationId xmlns:a16="http://schemas.microsoft.com/office/drawing/2014/main" id="{00000000-0008-0000-0F00-00000E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159</xdr:row>
          <xdr:rowOff>25400</xdr:rowOff>
        </xdr:from>
        <xdr:to>
          <xdr:col>14</xdr:col>
          <xdr:colOff>520700</xdr:colOff>
          <xdr:row>160</xdr:row>
          <xdr:rowOff>88900</xdr:rowOff>
        </xdr:to>
        <xdr:sp macro="" textlink="">
          <xdr:nvSpPr>
            <xdr:cNvPr id="28687" name="Check Box 15" hidden="1">
              <a:extLst>
                <a:ext uri="{63B3BB69-23CF-44E3-9099-C40C66FF867C}">
                  <a14:compatExt spid="_x0000_s28687"/>
                </a:ext>
                <a:ext uri="{FF2B5EF4-FFF2-40B4-BE49-F238E27FC236}">
                  <a16:creationId xmlns:a16="http://schemas.microsoft.com/office/drawing/2014/main" id="{00000000-0008-0000-0F00-00000F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158</xdr:row>
      <xdr:rowOff>112012</xdr:rowOff>
    </xdr:from>
    <xdr:to>
      <xdr:col>8</xdr:col>
      <xdr:colOff>337798</xdr:colOff>
      <xdr:row>159</xdr:row>
      <xdr:rowOff>114467</xdr:rowOff>
    </xdr:to>
    <xdr:pic>
      <xdr:nvPicPr>
        <xdr:cNvPr id="51" name="Picture 50" descr="mage result for template icon">
          <a:extLst>
            <a:ext uri="{FF2B5EF4-FFF2-40B4-BE49-F238E27FC236}">
              <a16:creationId xmlns:a16="http://schemas.microsoft.com/office/drawing/2014/main" id="{00000000-0008-0000-0F00-00003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71018" y="185428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165</xdr:row>
          <xdr:rowOff>25400</xdr:rowOff>
        </xdr:from>
        <xdr:to>
          <xdr:col>14</xdr:col>
          <xdr:colOff>520700</xdr:colOff>
          <xdr:row>166</xdr:row>
          <xdr:rowOff>88900</xdr:rowOff>
        </xdr:to>
        <xdr:sp macro="" textlink="">
          <xdr:nvSpPr>
            <xdr:cNvPr id="28689" name="Check Box 17" hidden="1">
              <a:extLst>
                <a:ext uri="{63B3BB69-23CF-44E3-9099-C40C66FF867C}">
                  <a14:compatExt spid="_x0000_s28689"/>
                </a:ext>
                <a:ext uri="{FF2B5EF4-FFF2-40B4-BE49-F238E27FC236}">
                  <a16:creationId xmlns:a16="http://schemas.microsoft.com/office/drawing/2014/main" id="{00000000-0008-0000-0F00-000011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164</xdr:row>
      <xdr:rowOff>112012</xdr:rowOff>
    </xdr:from>
    <xdr:to>
      <xdr:col>8</xdr:col>
      <xdr:colOff>337798</xdr:colOff>
      <xdr:row>165</xdr:row>
      <xdr:rowOff>114467</xdr:rowOff>
    </xdr:to>
    <xdr:pic>
      <xdr:nvPicPr>
        <xdr:cNvPr id="54" name="Picture 53" descr="mage result for template icon">
          <a:extLst>
            <a:ext uri="{FF2B5EF4-FFF2-40B4-BE49-F238E27FC236}">
              <a16:creationId xmlns:a16="http://schemas.microsoft.com/office/drawing/2014/main" id="{00000000-0008-0000-0F00-000036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71018" y="197811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171</xdr:row>
          <xdr:rowOff>25400</xdr:rowOff>
        </xdr:from>
        <xdr:to>
          <xdr:col>14</xdr:col>
          <xdr:colOff>520700</xdr:colOff>
          <xdr:row>172</xdr:row>
          <xdr:rowOff>139700</xdr:rowOff>
        </xdr:to>
        <xdr:sp macro="" textlink="">
          <xdr:nvSpPr>
            <xdr:cNvPr id="28690" name="Check Box 18" hidden="1">
              <a:extLst>
                <a:ext uri="{63B3BB69-23CF-44E3-9099-C40C66FF867C}">
                  <a14:compatExt spid="_x0000_s28690"/>
                </a:ext>
                <a:ext uri="{FF2B5EF4-FFF2-40B4-BE49-F238E27FC236}">
                  <a16:creationId xmlns:a16="http://schemas.microsoft.com/office/drawing/2014/main" id="{00000000-0008-0000-0F00-000012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170</xdr:row>
      <xdr:rowOff>112012</xdr:rowOff>
    </xdr:from>
    <xdr:to>
      <xdr:col>8</xdr:col>
      <xdr:colOff>337798</xdr:colOff>
      <xdr:row>171</xdr:row>
      <xdr:rowOff>114467</xdr:rowOff>
    </xdr:to>
    <xdr:pic>
      <xdr:nvPicPr>
        <xdr:cNvPr id="56" name="Picture 55" descr="mage result for template icon">
          <a:extLst>
            <a:ext uri="{FF2B5EF4-FFF2-40B4-BE49-F238E27FC236}">
              <a16:creationId xmlns:a16="http://schemas.microsoft.com/office/drawing/2014/main" id="{00000000-0008-0000-0F00-000038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71018" y="210193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177</xdr:row>
          <xdr:rowOff>25400</xdr:rowOff>
        </xdr:from>
        <xdr:to>
          <xdr:col>14</xdr:col>
          <xdr:colOff>520700</xdr:colOff>
          <xdr:row>178</xdr:row>
          <xdr:rowOff>139700</xdr:rowOff>
        </xdr:to>
        <xdr:sp macro="" textlink="">
          <xdr:nvSpPr>
            <xdr:cNvPr id="28691" name="Check Box 19" hidden="1">
              <a:extLst>
                <a:ext uri="{63B3BB69-23CF-44E3-9099-C40C66FF867C}">
                  <a14:compatExt spid="_x0000_s28691"/>
                </a:ext>
                <a:ext uri="{FF2B5EF4-FFF2-40B4-BE49-F238E27FC236}">
                  <a16:creationId xmlns:a16="http://schemas.microsoft.com/office/drawing/2014/main" id="{00000000-0008-0000-0F00-000013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176</xdr:row>
      <xdr:rowOff>112012</xdr:rowOff>
    </xdr:from>
    <xdr:to>
      <xdr:col>8</xdr:col>
      <xdr:colOff>337798</xdr:colOff>
      <xdr:row>177</xdr:row>
      <xdr:rowOff>114467</xdr:rowOff>
    </xdr:to>
    <xdr:pic>
      <xdr:nvPicPr>
        <xdr:cNvPr id="58" name="Picture 57" descr="mage result for template icon">
          <a:extLst>
            <a:ext uri="{FF2B5EF4-FFF2-40B4-BE49-F238E27FC236}">
              <a16:creationId xmlns:a16="http://schemas.microsoft.com/office/drawing/2014/main" id="{00000000-0008-0000-0F00-00003A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71018" y="222576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183</xdr:row>
          <xdr:rowOff>25400</xdr:rowOff>
        </xdr:from>
        <xdr:to>
          <xdr:col>14</xdr:col>
          <xdr:colOff>520700</xdr:colOff>
          <xdr:row>184</xdr:row>
          <xdr:rowOff>139700</xdr:rowOff>
        </xdr:to>
        <xdr:sp macro="" textlink="">
          <xdr:nvSpPr>
            <xdr:cNvPr id="28692" name="Check Box 20" hidden="1">
              <a:extLst>
                <a:ext uri="{63B3BB69-23CF-44E3-9099-C40C66FF867C}">
                  <a14:compatExt spid="_x0000_s28692"/>
                </a:ext>
                <a:ext uri="{FF2B5EF4-FFF2-40B4-BE49-F238E27FC236}">
                  <a16:creationId xmlns:a16="http://schemas.microsoft.com/office/drawing/2014/main" id="{00000000-0008-0000-0F00-000014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182</xdr:row>
      <xdr:rowOff>112012</xdr:rowOff>
    </xdr:from>
    <xdr:to>
      <xdr:col>8</xdr:col>
      <xdr:colOff>337798</xdr:colOff>
      <xdr:row>183</xdr:row>
      <xdr:rowOff>114467</xdr:rowOff>
    </xdr:to>
    <xdr:pic>
      <xdr:nvPicPr>
        <xdr:cNvPr id="60" name="Picture 59" descr="mage result for template icon">
          <a:extLst>
            <a:ext uri="{FF2B5EF4-FFF2-40B4-BE49-F238E27FC236}">
              <a16:creationId xmlns:a16="http://schemas.microsoft.com/office/drawing/2014/main" id="{00000000-0008-0000-0F00-00003C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71018" y="234958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189</xdr:row>
          <xdr:rowOff>25400</xdr:rowOff>
        </xdr:from>
        <xdr:to>
          <xdr:col>14</xdr:col>
          <xdr:colOff>520700</xdr:colOff>
          <xdr:row>190</xdr:row>
          <xdr:rowOff>139700</xdr:rowOff>
        </xdr:to>
        <xdr:sp macro="" textlink="">
          <xdr:nvSpPr>
            <xdr:cNvPr id="28693" name="Check Box 21" hidden="1">
              <a:extLst>
                <a:ext uri="{63B3BB69-23CF-44E3-9099-C40C66FF867C}">
                  <a14:compatExt spid="_x0000_s28693"/>
                </a:ext>
                <a:ext uri="{FF2B5EF4-FFF2-40B4-BE49-F238E27FC236}">
                  <a16:creationId xmlns:a16="http://schemas.microsoft.com/office/drawing/2014/main" id="{00000000-0008-0000-0F00-000015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188</xdr:row>
      <xdr:rowOff>112012</xdr:rowOff>
    </xdr:from>
    <xdr:to>
      <xdr:col>8</xdr:col>
      <xdr:colOff>353673</xdr:colOff>
      <xdr:row>189</xdr:row>
      <xdr:rowOff>114467</xdr:rowOff>
    </xdr:to>
    <xdr:pic>
      <xdr:nvPicPr>
        <xdr:cNvPr id="62" name="Picture 61" descr="mage result for template icon">
          <a:extLst>
            <a:ext uri="{FF2B5EF4-FFF2-40B4-BE49-F238E27FC236}">
              <a16:creationId xmlns:a16="http://schemas.microsoft.com/office/drawing/2014/main" id="{00000000-0008-0000-0F00-00003E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86893" y="247341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119314</xdr:colOff>
      <xdr:row>153</xdr:row>
      <xdr:rowOff>227468</xdr:rowOff>
    </xdr:from>
    <xdr:to>
      <xdr:col>8</xdr:col>
      <xdr:colOff>324969</xdr:colOff>
      <xdr:row>153</xdr:row>
      <xdr:rowOff>425650</xdr:rowOff>
    </xdr:to>
    <xdr:pic>
      <xdr:nvPicPr>
        <xdr:cNvPr id="68" name="Picture 67" descr="mage result for template icon">
          <a:extLst>
            <a:ext uri="{FF2B5EF4-FFF2-40B4-BE49-F238E27FC236}">
              <a16:creationId xmlns:a16="http://schemas.microsoft.com/office/drawing/2014/main" id="{00000000-0008-0000-0F00-000044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58189" y="17404218"/>
          <a:ext cx="205655" cy="1981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17</xdr:col>
      <xdr:colOff>190500</xdr:colOff>
      <xdr:row>0</xdr:row>
      <xdr:rowOff>25400</xdr:rowOff>
    </xdr:from>
    <xdr:to>
      <xdr:col>17</xdr:col>
      <xdr:colOff>190500</xdr:colOff>
      <xdr:row>3</xdr:row>
      <xdr:rowOff>190500</xdr:rowOff>
    </xdr:to>
    <xdr:cxnSp macro="">
      <xdr:nvCxnSpPr>
        <xdr:cNvPr id="70" name="Straight Connector 69">
          <a:extLst>
            <a:ext uri="{FF2B5EF4-FFF2-40B4-BE49-F238E27FC236}">
              <a16:creationId xmlns:a16="http://schemas.microsoft.com/office/drawing/2014/main" id="{00000000-0008-0000-0F00-000046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37844</xdr:rowOff>
    </xdr:from>
    <xdr:to>
      <xdr:col>16</xdr:col>
      <xdr:colOff>482600</xdr:colOff>
      <xdr:row>3</xdr:row>
      <xdr:rowOff>122446</xdr:rowOff>
    </xdr:to>
    <xdr:pic>
      <xdr:nvPicPr>
        <xdr:cNvPr id="82" name="Picture 81" descr="Bildergebnis fÃ¼r glossary symbol">
          <a:extLst>
            <a:ext uri="{FF2B5EF4-FFF2-40B4-BE49-F238E27FC236}">
              <a16:creationId xmlns:a16="http://schemas.microsoft.com/office/drawing/2014/main" id="{00000000-0008-0000-0F00-000052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354499" y="448349"/>
          <a:ext cx="328404" cy="3598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144517</xdr:rowOff>
    </xdr:to>
    <xdr:pic>
      <xdr:nvPicPr>
        <xdr:cNvPr id="83" name="Picture 82" descr="Ãhnliches Foto">
          <a:extLst>
            <a:ext uri="{FF2B5EF4-FFF2-40B4-BE49-F238E27FC236}">
              <a16:creationId xmlns:a16="http://schemas.microsoft.com/office/drawing/2014/main" id="{00000000-0008-0000-0F00-000053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59" name="Chart 58">
          <a:extLst>
            <a:ext uri="{FF2B5EF4-FFF2-40B4-BE49-F238E27FC236}">
              <a16:creationId xmlns:a16="http://schemas.microsoft.com/office/drawing/2014/main" id="{00000000-0008-0000-0F00-00003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61" name="Group 60">
          <a:extLst>
            <a:ext uri="{FF2B5EF4-FFF2-40B4-BE49-F238E27FC236}">
              <a16:creationId xmlns:a16="http://schemas.microsoft.com/office/drawing/2014/main" id="{00000000-0008-0000-0F00-00003D000000}"/>
            </a:ext>
          </a:extLst>
        </xdr:cNvPr>
        <xdr:cNvGrpSpPr/>
      </xdr:nvGrpSpPr>
      <xdr:grpSpPr>
        <a:xfrm>
          <a:off x="4707953" y="1072853"/>
          <a:ext cx="4432694" cy="473210"/>
          <a:chOff x="4991100" y="1007567"/>
          <a:chExt cx="4480764" cy="464935"/>
        </a:xfrm>
      </xdr:grpSpPr>
      <xdr:pic>
        <xdr:nvPicPr>
          <xdr:cNvPr id="63" name="Picture 62">
            <a:extLst>
              <a:ext uri="{FF2B5EF4-FFF2-40B4-BE49-F238E27FC236}">
                <a16:creationId xmlns:a16="http://schemas.microsoft.com/office/drawing/2014/main" id="{00000000-0008-0000-0F00-00003F000000}"/>
              </a:ext>
            </a:extLst>
          </xdr:cNvPr>
          <xdr:cNvPicPr>
            <a:picLocks noChangeAspect="1"/>
          </xdr:cNvPicPr>
        </xdr:nvPicPr>
        <xdr:blipFill>
          <a:blip xmlns:r="http://schemas.openxmlformats.org/officeDocument/2006/relationships" r:embed="rId7">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64" name="Picture 63">
            <a:extLst>
              <a:ext uri="{FF2B5EF4-FFF2-40B4-BE49-F238E27FC236}">
                <a16:creationId xmlns:a16="http://schemas.microsoft.com/office/drawing/2014/main" id="{00000000-0008-0000-0F00-000040000000}"/>
              </a:ext>
            </a:extLst>
          </xdr:cNvPr>
          <xdr:cNvPicPr>
            <a:picLocks noChangeAspect="1"/>
          </xdr:cNvPicPr>
        </xdr:nvPicPr>
        <xdr:blipFill>
          <a:blip xmlns:r="http://schemas.openxmlformats.org/officeDocument/2006/relationships" r:embed="rId7">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65" name="Straight Connector 64">
            <a:extLst>
              <a:ext uri="{FF2B5EF4-FFF2-40B4-BE49-F238E27FC236}">
                <a16:creationId xmlns:a16="http://schemas.microsoft.com/office/drawing/2014/main" id="{00000000-0008-0000-0F00-000041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66" name="Chart 65">
          <a:extLst>
            <a:ext uri="{FF2B5EF4-FFF2-40B4-BE49-F238E27FC236}">
              <a16:creationId xmlns:a16="http://schemas.microsoft.com/office/drawing/2014/main" id="{00000000-0008-0000-0F00-00004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67" name="Chart 66">
          <a:extLst>
            <a:ext uri="{FF2B5EF4-FFF2-40B4-BE49-F238E27FC236}">
              <a16:creationId xmlns:a16="http://schemas.microsoft.com/office/drawing/2014/main" id="{00000000-0008-0000-0F00-00004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69" name="Chart 68">
          <a:extLst>
            <a:ext uri="{FF2B5EF4-FFF2-40B4-BE49-F238E27FC236}">
              <a16:creationId xmlns:a16="http://schemas.microsoft.com/office/drawing/2014/main" id="{00000000-0008-0000-0F00-00004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114300</xdr:colOff>
      <xdr:row>0</xdr:row>
      <xdr:rowOff>63500</xdr:rowOff>
    </xdr:from>
    <xdr:to>
      <xdr:col>3</xdr:col>
      <xdr:colOff>266700</xdr:colOff>
      <xdr:row>3</xdr:row>
      <xdr:rowOff>114300</xdr:rowOff>
    </xdr:to>
    <xdr:pic>
      <xdr:nvPicPr>
        <xdr:cNvPr id="55" name="Picture 54" descr="Image result for usaid logo">
          <a:extLst>
            <a:ext uri="{FF2B5EF4-FFF2-40B4-BE49-F238E27FC236}">
              <a16:creationId xmlns:a16="http://schemas.microsoft.com/office/drawing/2014/main" id="{00000000-0008-0000-0F00-000037000000}"/>
            </a:ext>
          </a:extLst>
        </xdr:cNvPr>
        <xdr:cNvPicPr>
          <a:picLocks noChangeAspect="1" noChangeArrowheads="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t="24616" b="26154"/>
        <a:stretch/>
      </xdr:blipFill>
      <xdr:spPr bwMode="auto">
        <a:xfrm>
          <a:off x="114300" y="63500"/>
          <a:ext cx="2006600" cy="673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632436</xdr:colOff>
      <xdr:row>72</xdr:row>
      <xdr:rowOff>109042</xdr:rowOff>
    </xdr:from>
    <xdr:ext cx="186954" cy="189006"/>
    <xdr:pic>
      <xdr:nvPicPr>
        <xdr:cNvPr id="73" name="Picture 72" descr="mage result for information icon">
          <a:extLst>
            <a:ext uri="{FF2B5EF4-FFF2-40B4-BE49-F238E27FC236}">
              <a16:creationId xmlns:a16="http://schemas.microsoft.com/office/drawing/2014/main" id="{00000000-0008-0000-0F00-000049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7782536" y="11361242"/>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228600</xdr:colOff>
          <xdr:row>79</xdr:row>
          <xdr:rowOff>25400</xdr:rowOff>
        </xdr:from>
        <xdr:to>
          <xdr:col>14</xdr:col>
          <xdr:colOff>520700</xdr:colOff>
          <xdr:row>80</xdr:row>
          <xdr:rowOff>139700</xdr:rowOff>
        </xdr:to>
        <xdr:sp macro="" textlink="">
          <xdr:nvSpPr>
            <xdr:cNvPr id="28697" name="Check Box 25" hidden="1">
              <a:extLst>
                <a:ext uri="{63B3BB69-23CF-44E3-9099-C40C66FF867C}">
                  <a14:compatExt spid="_x0000_s28697"/>
                </a:ext>
                <a:ext uri="{FF2B5EF4-FFF2-40B4-BE49-F238E27FC236}">
                  <a16:creationId xmlns:a16="http://schemas.microsoft.com/office/drawing/2014/main" id="{00000000-0008-0000-0F00-000019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85</xdr:row>
          <xdr:rowOff>25400</xdr:rowOff>
        </xdr:from>
        <xdr:to>
          <xdr:col>14</xdr:col>
          <xdr:colOff>520700</xdr:colOff>
          <xdr:row>86</xdr:row>
          <xdr:rowOff>139700</xdr:rowOff>
        </xdr:to>
        <xdr:sp macro="" textlink="">
          <xdr:nvSpPr>
            <xdr:cNvPr id="28698" name="Check Box 26" hidden="1">
              <a:extLst>
                <a:ext uri="{63B3BB69-23CF-44E3-9099-C40C66FF867C}">
                  <a14:compatExt spid="_x0000_s28698"/>
                </a:ext>
                <a:ext uri="{FF2B5EF4-FFF2-40B4-BE49-F238E27FC236}">
                  <a16:creationId xmlns:a16="http://schemas.microsoft.com/office/drawing/2014/main" id="{00000000-0008-0000-0F00-00001A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oneCellAnchor>
    <xdr:from>
      <xdr:col>9</xdr:col>
      <xdr:colOff>632436</xdr:colOff>
      <xdr:row>88</xdr:row>
      <xdr:rowOff>109042</xdr:rowOff>
    </xdr:from>
    <xdr:ext cx="186954" cy="189006"/>
    <xdr:pic>
      <xdr:nvPicPr>
        <xdr:cNvPr id="86" name="Picture 85" descr="mage result for information icon">
          <a:extLst>
            <a:ext uri="{FF2B5EF4-FFF2-40B4-BE49-F238E27FC236}">
              <a16:creationId xmlns:a16="http://schemas.microsoft.com/office/drawing/2014/main" id="{00000000-0008-0000-0F00-000056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7782536" y="14815642"/>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632436</xdr:colOff>
      <xdr:row>104</xdr:row>
      <xdr:rowOff>109042</xdr:rowOff>
    </xdr:from>
    <xdr:ext cx="186954" cy="189006"/>
    <xdr:pic>
      <xdr:nvPicPr>
        <xdr:cNvPr id="89" name="Picture 88" descr="mage result for information icon">
          <a:extLst>
            <a:ext uri="{FF2B5EF4-FFF2-40B4-BE49-F238E27FC236}">
              <a16:creationId xmlns:a16="http://schemas.microsoft.com/office/drawing/2014/main" id="{00000000-0008-0000-0F00-000059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7782536" y="18066842"/>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228600</xdr:colOff>
          <xdr:row>111</xdr:row>
          <xdr:rowOff>25400</xdr:rowOff>
        </xdr:from>
        <xdr:to>
          <xdr:col>14</xdr:col>
          <xdr:colOff>520700</xdr:colOff>
          <xdr:row>112</xdr:row>
          <xdr:rowOff>139700</xdr:rowOff>
        </xdr:to>
        <xdr:sp macro="" textlink="">
          <xdr:nvSpPr>
            <xdr:cNvPr id="28703" name="Check Box 31" hidden="1">
              <a:extLst>
                <a:ext uri="{63B3BB69-23CF-44E3-9099-C40C66FF867C}">
                  <a14:compatExt spid="_x0000_s28703"/>
                </a:ext>
                <a:ext uri="{FF2B5EF4-FFF2-40B4-BE49-F238E27FC236}">
                  <a16:creationId xmlns:a16="http://schemas.microsoft.com/office/drawing/2014/main" id="{00000000-0008-0000-0F00-00001F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132145</xdr:colOff>
      <xdr:row>110</xdr:row>
      <xdr:rowOff>112012</xdr:rowOff>
    </xdr:from>
    <xdr:to>
      <xdr:col>8</xdr:col>
      <xdr:colOff>337800</xdr:colOff>
      <xdr:row>111</xdr:row>
      <xdr:rowOff>114467</xdr:rowOff>
    </xdr:to>
    <xdr:pic>
      <xdr:nvPicPr>
        <xdr:cNvPr id="90" name="Picture 89" descr="mage result for template icon">
          <a:extLst>
            <a:ext uri="{FF2B5EF4-FFF2-40B4-BE49-F238E27FC236}">
              <a16:creationId xmlns:a16="http://schemas.microsoft.com/office/drawing/2014/main" id="{00000000-0008-0000-0F00-00005A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456745" y="19289012"/>
          <a:ext cx="205655" cy="205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117</xdr:row>
          <xdr:rowOff>25400</xdr:rowOff>
        </xdr:from>
        <xdr:to>
          <xdr:col>14</xdr:col>
          <xdr:colOff>520700</xdr:colOff>
          <xdr:row>118</xdr:row>
          <xdr:rowOff>139700</xdr:rowOff>
        </xdr:to>
        <xdr:sp macro="" textlink="">
          <xdr:nvSpPr>
            <xdr:cNvPr id="28704" name="Check Box 32" hidden="1">
              <a:extLst>
                <a:ext uri="{63B3BB69-23CF-44E3-9099-C40C66FF867C}">
                  <a14:compatExt spid="_x0000_s28704"/>
                </a:ext>
                <a:ext uri="{FF2B5EF4-FFF2-40B4-BE49-F238E27FC236}">
                  <a16:creationId xmlns:a16="http://schemas.microsoft.com/office/drawing/2014/main" id="{00000000-0008-0000-0F00-000020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oneCellAnchor>
    <xdr:from>
      <xdr:col>9</xdr:col>
      <xdr:colOff>619736</xdr:colOff>
      <xdr:row>126</xdr:row>
      <xdr:rowOff>109042</xdr:rowOff>
    </xdr:from>
    <xdr:ext cx="186954" cy="189006"/>
    <xdr:pic>
      <xdr:nvPicPr>
        <xdr:cNvPr id="92" name="Picture 91" descr="mage result for information icon">
          <a:extLst>
            <a:ext uri="{FF2B5EF4-FFF2-40B4-BE49-F238E27FC236}">
              <a16:creationId xmlns:a16="http://schemas.microsoft.com/office/drawing/2014/main" id="{00000000-0008-0000-0F00-00005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7769836" y="24569242"/>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228600</xdr:colOff>
          <xdr:row>133</xdr:row>
          <xdr:rowOff>25400</xdr:rowOff>
        </xdr:from>
        <xdr:to>
          <xdr:col>14</xdr:col>
          <xdr:colOff>520700</xdr:colOff>
          <xdr:row>134</xdr:row>
          <xdr:rowOff>139700</xdr:rowOff>
        </xdr:to>
        <xdr:sp macro="" textlink="">
          <xdr:nvSpPr>
            <xdr:cNvPr id="28705" name="Check Box 33" hidden="1">
              <a:extLst>
                <a:ext uri="{63B3BB69-23CF-44E3-9099-C40C66FF867C}">
                  <a14:compatExt spid="_x0000_s28705"/>
                </a:ext>
                <a:ext uri="{FF2B5EF4-FFF2-40B4-BE49-F238E27FC236}">
                  <a16:creationId xmlns:a16="http://schemas.microsoft.com/office/drawing/2014/main" id="{00000000-0008-0000-0F00-000021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139</xdr:row>
          <xdr:rowOff>25400</xdr:rowOff>
        </xdr:from>
        <xdr:to>
          <xdr:col>14</xdr:col>
          <xdr:colOff>520700</xdr:colOff>
          <xdr:row>140</xdr:row>
          <xdr:rowOff>139700</xdr:rowOff>
        </xdr:to>
        <xdr:sp macro="" textlink="">
          <xdr:nvSpPr>
            <xdr:cNvPr id="28706" name="Check Box 34" hidden="1">
              <a:extLst>
                <a:ext uri="{63B3BB69-23CF-44E3-9099-C40C66FF867C}">
                  <a14:compatExt spid="_x0000_s28706"/>
                </a:ext>
                <a:ext uri="{FF2B5EF4-FFF2-40B4-BE49-F238E27FC236}">
                  <a16:creationId xmlns:a16="http://schemas.microsoft.com/office/drawing/2014/main" id="{00000000-0008-0000-0F00-000022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95</xdr:row>
          <xdr:rowOff>25400</xdr:rowOff>
        </xdr:from>
        <xdr:to>
          <xdr:col>14</xdr:col>
          <xdr:colOff>520700</xdr:colOff>
          <xdr:row>96</xdr:row>
          <xdr:rowOff>139700</xdr:rowOff>
        </xdr:to>
        <xdr:sp macro="" textlink="">
          <xdr:nvSpPr>
            <xdr:cNvPr id="28708" name="Check Box 36" hidden="1">
              <a:extLst>
                <a:ext uri="{63B3BB69-23CF-44E3-9099-C40C66FF867C}">
                  <a14:compatExt spid="_x0000_s28708"/>
                </a:ext>
                <a:ext uri="{FF2B5EF4-FFF2-40B4-BE49-F238E27FC236}">
                  <a16:creationId xmlns:a16="http://schemas.microsoft.com/office/drawing/2014/main" id="{00000000-0008-0000-0F00-000024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107451</xdr:colOff>
      <xdr:row>94</xdr:row>
      <xdr:rowOff>112012</xdr:rowOff>
    </xdr:from>
    <xdr:to>
      <xdr:col>8</xdr:col>
      <xdr:colOff>313106</xdr:colOff>
      <xdr:row>95</xdr:row>
      <xdr:rowOff>114467</xdr:rowOff>
    </xdr:to>
    <xdr:pic>
      <xdr:nvPicPr>
        <xdr:cNvPr id="96" name="Picture 95" descr="mage result for template icon">
          <a:extLst>
            <a:ext uri="{FF2B5EF4-FFF2-40B4-BE49-F238E27FC236}">
              <a16:creationId xmlns:a16="http://schemas.microsoft.com/office/drawing/2014/main" id="{00000000-0008-0000-0F00-000060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432051" y="9332212"/>
          <a:ext cx="205655" cy="205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101</xdr:row>
          <xdr:rowOff>25400</xdr:rowOff>
        </xdr:from>
        <xdr:to>
          <xdr:col>14</xdr:col>
          <xdr:colOff>520700</xdr:colOff>
          <xdr:row>102</xdr:row>
          <xdr:rowOff>139700</xdr:rowOff>
        </xdr:to>
        <xdr:sp macro="" textlink="">
          <xdr:nvSpPr>
            <xdr:cNvPr id="28709" name="Check Box 37" hidden="1">
              <a:extLst>
                <a:ext uri="{63B3BB69-23CF-44E3-9099-C40C66FF867C}">
                  <a14:compatExt spid="_x0000_s28709"/>
                </a:ext>
                <a:ext uri="{FF2B5EF4-FFF2-40B4-BE49-F238E27FC236}">
                  <a16:creationId xmlns:a16="http://schemas.microsoft.com/office/drawing/2014/main" id="{00000000-0008-0000-0F00-000025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119798</xdr:colOff>
      <xdr:row>100</xdr:row>
      <xdr:rowOff>112012</xdr:rowOff>
    </xdr:from>
    <xdr:to>
      <xdr:col>8</xdr:col>
      <xdr:colOff>325453</xdr:colOff>
      <xdr:row>101</xdr:row>
      <xdr:rowOff>114467</xdr:rowOff>
    </xdr:to>
    <xdr:pic>
      <xdr:nvPicPr>
        <xdr:cNvPr id="97" name="Picture 96" descr="mage result for template icon">
          <a:extLst>
            <a:ext uri="{FF2B5EF4-FFF2-40B4-BE49-F238E27FC236}">
              <a16:creationId xmlns:a16="http://schemas.microsoft.com/office/drawing/2014/main" id="{00000000-0008-0000-0F00-000061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444398" y="10551412"/>
          <a:ext cx="205655" cy="205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123</xdr:row>
          <xdr:rowOff>25400</xdr:rowOff>
        </xdr:from>
        <xdr:to>
          <xdr:col>14</xdr:col>
          <xdr:colOff>520700</xdr:colOff>
          <xdr:row>124</xdr:row>
          <xdr:rowOff>139700</xdr:rowOff>
        </xdr:to>
        <xdr:sp macro="" textlink="">
          <xdr:nvSpPr>
            <xdr:cNvPr id="28710" name="Check Box 38" hidden="1">
              <a:extLst>
                <a:ext uri="{63B3BB69-23CF-44E3-9099-C40C66FF867C}">
                  <a14:compatExt spid="_x0000_s28710"/>
                </a:ext>
                <a:ext uri="{FF2B5EF4-FFF2-40B4-BE49-F238E27FC236}">
                  <a16:creationId xmlns:a16="http://schemas.microsoft.com/office/drawing/2014/main" id="{00000000-0008-0000-0F00-000026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79</xdr:row>
          <xdr:rowOff>25400</xdr:rowOff>
        </xdr:from>
        <xdr:to>
          <xdr:col>14</xdr:col>
          <xdr:colOff>520700</xdr:colOff>
          <xdr:row>80</xdr:row>
          <xdr:rowOff>139700</xdr:rowOff>
        </xdr:to>
        <xdr:sp macro="" textlink="">
          <xdr:nvSpPr>
            <xdr:cNvPr id="28711" name="Check Box 39" hidden="1">
              <a:extLst>
                <a:ext uri="{63B3BB69-23CF-44E3-9099-C40C66FF867C}">
                  <a14:compatExt spid="_x0000_s28711"/>
                </a:ext>
                <a:ext uri="{FF2B5EF4-FFF2-40B4-BE49-F238E27FC236}">
                  <a16:creationId xmlns:a16="http://schemas.microsoft.com/office/drawing/2014/main" id="{00000000-0008-0000-0F00-000027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85</xdr:row>
          <xdr:rowOff>25400</xdr:rowOff>
        </xdr:from>
        <xdr:to>
          <xdr:col>14</xdr:col>
          <xdr:colOff>520700</xdr:colOff>
          <xdr:row>86</xdr:row>
          <xdr:rowOff>139700</xdr:rowOff>
        </xdr:to>
        <xdr:sp macro="" textlink="">
          <xdr:nvSpPr>
            <xdr:cNvPr id="28712" name="Check Box 40" hidden="1">
              <a:extLst>
                <a:ext uri="{63B3BB69-23CF-44E3-9099-C40C66FF867C}">
                  <a14:compatExt spid="_x0000_s28712"/>
                </a:ext>
                <a:ext uri="{FF2B5EF4-FFF2-40B4-BE49-F238E27FC236}">
                  <a16:creationId xmlns:a16="http://schemas.microsoft.com/office/drawing/2014/main" id="{00000000-0008-0000-0F00-000028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79</xdr:row>
          <xdr:rowOff>25400</xdr:rowOff>
        </xdr:from>
        <xdr:to>
          <xdr:col>14</xdr:col>
          <xdr:colOff>520700</xdr:colOff>
          <xdr:row>80</xdr:row>
          <xdr:rowOff>139700</xdr:rowOff>
        </xdr:to>
        <xdr:sp macro="" textlink="">
          <xdr:nvSpPr>
            <xdr:cNvPr id="28713" name="Check Box 41" hidden="1">
              <a:extLst>
                <a:ext uri="{63B3BB69-23CF-44E3-9099-C40C66FF867C}">
                  <a14:compatExt spid="_x0000_s28713"/>
                </a:ext>
                <a:ext uri="{FF2B5EF4-FFF2-40B4-BE49-F238E27FC236}">
                  <a16:creationId xmlns:a16="http://schemas.microsoft.com/office/drawing/2014/main" id="{00000000-0008-0000-0F00-000029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85</xdr:row>
          <xdr:rowOff>25400</xdr:rowOff>
        </xdr:from>
        <xdr:to>
          <xdr:col>14</xdr:col>
          <xdr:colOff>520700</xdr:colOff>
          <xdr:row>86</xdr:row>
          <xdr:rowOff>139700</xdr:rowOff>
        </xdr:to>
        <xdr:sp macro="" textlink="">
          <xdr:nvSpPr>
            <xdr:cNvPr id="28714" name="Check Box 42" hidden="1">
              <a:extLst>
                <a:ext uri="{63B3BB69-23CF-44E3-9099-C40C66FF867C}">
                  <a14:compatExt spid="_x0000_s28714"/>
                </a:ext>
                <a:ext uri="{FF2B5EF4-FFF2-40B4-BE49-F238E27FC236}">
                  <a16:creationId xmlns:a16="http://schemas.microsoft.com/office/drawing/2014/main" id="{00000000-0008-0000-0F00-00002A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52</xdr:row>
          <xdr:rowOff>25400</xdr:rowOff>
        </xdr:from>
        <xdr:to>
          <xdr:col>14</xdr:col>
          <xdr:colOff>520700</xdr:colOff>
          <xdr:row>53</xdr:row>
          <xdr:rowOff>139700</xdr:rowOff>
        </xdr:to>
        <xdr:sp macro="" textlink="">
          <xdr:nvSpPr>
            <xdr:cNvPr id="28715" name="Check Box 43" hidden="1">
              <a:extLst>
                <a:ext uri="{63B3BB69-23CF-44E3-9099-C40C66FF867C}">
                  <a14:compatExt spid="_x0000_s28715"/>
                </a:ext>
                <a:ext uri="{FF2B5EF4-FFF2-40B4-BE49-F238E27FC236}">
                  <a16:creationId xmlns:a16="http://schemas.microsoft.com/office/drawing/2014/main" id="{00000000-0008-0000-0F00-00002B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52</xdr:row>
          <xdr:rowOff>25400</xdr:rowOff>
        </xdr:from>
        <xdr:to>
          <xdr:col>14</xdr:col>
          <xdr:colOff>520700</xdr:colOff>
          <xdr:row>53</xdr:row>
          <xdr:rowOff>139700</xdr:rowOff>
        </xdr:to>
        <xdr:sp macro="" textlink="">
          <xdr:nvSpPr>
            <xdr:cNvPr id="28716" name="Check Box 44" hidden="1">
              <a:extLst>
                <a:ext uri="{63B3BB69-23CF-44E3-9099-C40C66FF867C}">
                  <a14:compatExt spid="_x0000_s28716"/>
                </a:ext>
                <a:ext uri="{FF2B5EF4-FFF2-40B4-BE49-F238E27FC236}">
                  <a16:creationId xmlns:a16="http://schemas.microsoft.com/office/drawing/2014/main" id="{00000000-0008-0000-0F00-00002C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52</xdr:row>
          <xdr:rowOff>25400</xdr:rowOff>
        </xdr:from>
        <xdr:to>
          <xdr:col>14</xdr:col>
          <xdr:colOff>520700</xdr:colOff>
          <xdr:row>53</xdr:row>
          <xdr:rowOff>139700</xdr:rowOff>
        </xdr:to>
        <xdr:sp macro="" textlink="">
          <xdr:nvSpPr>
            <xdr:cNvPr id="28717" name="Check Box 45" hidden="1">
              <a:extLst>
                <a:ext uri="{63B3BB69-23CF-44E3-9099-C40C66FF867C}">
                  <a14:compatExt spid="_x0000_s28717"/>
                </a:ext>
                <a:ext uri="{FF2B5EF4-FFF2-40B4-BE49-F238E27FC236}">
                  <a16:creationId xmlns:a16="http://schemas.microsoft.com/office/drawing/2014/main" id="{00000000-0008-0000-0F00-00002D7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wsDr>
</file>

<file path=xl/drawings/drawing17.xml><?xml version="1.0" encoding="utf-8"?>
<xdr:wsDr xmlns:xdr="http://schemas.openxmlformats.org/drawingml/2006/spreadsheetDrawing" xmlns:a="http://schemas.openxmlformats.org/drawingml/2006/main">
  <xdr:twoCellAnchor>
    <xdr:from>
      <xdr:col>6</xdr:col>
      <xdr:colOff>63499</xdr:colOff>
      <xdr:row>8</xdr:row>
      <xdr:rowOff>129052</xdr:rowOff>
    </xdr:from>
    <xdr:to>
      <xdr:col>6</xdr:col>
      <xdr:colOff>131489</xdr:colOff>
      <xdr:row>54</xdr:row>
      <xdr:rowOff>127000</xdr:rowOff>
    </xdr:to>
    <xdr:sp macro="" textlink="">
      <xdr:nvSpPr>
        <xdr:cNvPr id="2" name="Rectangle 1">
          <a:extLst>
            <a:ext uri="{FF2B5EF4-FFF2-40B4-BE49-F238E27FC236}">
              <a16:creationId xmlns:a16="http://schemas.microsoft.com/office/drawing/2014/main" id="{00000000-0008-0000-1000-000002000000}"/>
            </a:ext>
          </a:extLst>
        </xdr:cNvPr>
        <xdr:cNvSpPr/>
      </xdr:nvSpPr>
      <xdr:spPr>
        <a:xfrm>
          <a:off x="4737099" y="1780052"/>
          <a:ext cx="67990" cy="9345148"/>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1000-000003000000}"/>
            </a:ext>
          </a:extLst>
        </xdr:cNvPr>
        <xdr:cNvCxnSpPr/>
      </xdr:nvCxnSpPr>
      <xdr:spPr>
        <a:xfrm>
          <a:off x="138684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21792</xdr:rowOff>
    </xdr:from>
    <xdr:to>
      <xdr:col>6</xdr:col>
      <xdr:colOff>57150</xdr:colOff>
      <xdr:row>12</xdr:row>
      <xdr:rowOff>38100</xdr:rowOff>
    </xdr:to>
    <xdr:cxnSp macro="">
      <xdr:nvCxnSpPr>
        <xdr:cNvPr id="4" name="Straight Connector 3">
          <a:extLst>
            <a:ext uri="{FF2B5EF4-FFF2-40B4-BE49-F238E27FC236}">
              <a16:creationId xmlns:a16="http://schemas.microsoft.com/office/drawing/2014/main" id="{00000000-0008-0000-1000-000004000000}"/>
            </a:ext>
          </a:extLst>
        </xdr:cNvPr>
        <xdr:cNvCxnSpPr/>
      </xdr:nvCxnSpPr>
      <xdr:spPr>
        <a:xfrm>
          <a:off x="114300" y="2917392"/>
          <a:ext cx="4619625" cy="16308"/>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138418</xdr:colOff>
      <xdr:row>14</xdr:row>
      <xdr:rowOff>24373</xdr:rowOff>
    </xdr:from>
    <xdr:to>
      <xdr:col>8</xdr:col>
      <xdr:colOff>325372</xdr:colOff>
      <xdr:row>15</xdr:row>
      <xdr:rowOff>11302</xdr:rowOff>
    </xdr:to>
    <xdr:pic>
      <xdr:nvPicPr>
        <xdr:cNvPr id="27" name="Picture 26" descr="mage result for information icon">
          <a:extLst>
            <a:ext uri="{FF2B5EF4-FFF2-40B4-BE49-F238E27FC236}">
              <a16:creationId xmlns:a16="http://schemas.microsoft.com/office/drawing/2014/main" id="{00000000-0008-0000-1000-00001B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6372963" y="2923565"/>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463588</xdr:colOff>
      <xdr:row>13</xdr:row>
      <xdr:rowOff>127898</xdr:rowOff>
    </xdr:from>
    <xdr:to>
      <xdr:col>5</xdr:col>
      <xdr:colOff>49106</xdr:colOff>
      <xdr:row>15</xdr:row>
      <xdr:rowOff>204902</xdr:rowOff>
    </xdr:to>
    <xdr:sp macro="" textlink="">
      <xdr:nvSpPr>
        <xdr:cNvPr id="30" name="Rectangle 29">
          <a:hlinkClick xmlns:r="http://schemas.openxmlformats.org/officeDocument/2006/relationships" r:id="rId2"/>
          <a:extLst>
            <a:ext uri="{FF2B5EF4-FFF2-40B4-BE49-F238E27FC236}">
              <a16:creationId xmlns:a16="http://schemas.microsoft.com/office/drawing/2014/main" id="{00000000-0008-0000-1000-00001E000000}"/>
            </a:ext>
          </a:extLst>
        </xdr:cNvPr>
        <xdr:cNvSpPr/>
      </xdr:nvSpPr>
      <xdr:spPr>
        <a:xfrm>
          <a:off x="1657388" y="2972698"/>
          <a:ext cx="2328718"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3000"/>
            </a:lnSpc>
          </a:pPr>
          <a:r>
            <a:rPr lang="en-IN" sz="1600">
              <a:solidFill>
                <a:srgbClr val="67707E"/>
              </a:solidFill>
              <a:latin typeface="Gill Sans MT" panose="020B0502020104020203" pitchFamily="34" charset="0"/>
              <a:ea typeface="Open Sans" charset="0"/>
              <a:cs typeface="Open Sans" charset="0"/>
            </a:rPr>
            <a:t>Prerequisites</a:t>
          </a:r>
        </a:p>
      </xdr:txBody>
    </xdr:sp>
    <xdr:clientData/>
  </xdr:twoCellAnchor>
  <xdr:twoCellAnchor editAs="oneCell">
    <xdr:from>
      <xdr:col>0</xdr:col>
      <xdr:colOff>280683</xdr:colOff>
      <xdr:row>13</xdr:row>
      <xdr:rowOff>76531</xdr:rowOff>
    </xdr:from>
    <xdr:to>
      <xdr:col>1</xdr:col>
      <xdr:colOff>106680</xdr:colOff>
      <xdr:row>14</xdr:row>
      <xdr:rowOff>181175</xdr:rowOff>
    </xdr:to>
    <xdr:pic>
      <xdr:nvPicPr>
        <xdr:cNvPr id="31" name="Picture 30" descr="mage result for project developer icon">
          <a:extLst>
            <a:ext uri="{FF2B5EF4-FFF2-40B4-BE49-F238E27FC236}">
              <a16:creationId xmlns:a16="http://schemas.microsoft.com/office/drawing/2014/main" id="{00000000-0008-0000-1000-00001F000000}"/>
            </a:ext>
          </a:extLst>
        </xdr:cNvPr>
        <xdr:cNvPicPr>
          <a:picLocks noChangeAspect="1" noChangeArrowheads="1"/>
        </xdr:cNvPicPr>
      </xdr:nvPicPr>
      <xdr:blipFill>
        <a:blip xmlns:r="http://schemas.openxmlformats.org/officeDocument/2006/relationships" r:embed="rId3">
          <a:alphaModFix amt="60000"/>
          <a:extLst>
            <a:ext uri="{28A0092B-C50C-407E-A947-70E740481C1C}">
              <a14:useLocalDpi xmlns:a14="http://schemas.microsoft.com/office/drawing/2010/main" val="0"/>
            </a:ext>
          </a:extLst>
        </a:blip>
        <a:srcRect/>
        <a:stretch>
          <a:fillRect/>
        </a:stretch>
      </xdr:blipFill>
      <xdr:spPr bwMode="auto">
        <a:xfrm>
          <a:off x="280683" y="2744814"/>
          <a:ext cx="300676" cy="313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187234</xdr:colOff>
      <xdr:row>29</xdr:row>
      <xdr:rowOff>195723</xdr:rowOff>
    </xdr:from>
    <xdr:to>
      <xdr:col>5</xdr:col>
      <xdr:colOff>304800</xdr:colOff>
      <xdr:row>32</xdr:row>
      <xdr:rowOff>53717</xdr:rowOff>
    </xdr:to>
    <xdr:sp macro="" textlink="">
      <xdr:nvSpPr>
        <xdr:cNvPr id="45" name="Rectangle 44">
          <a:extLst>
            <a:ext uri="{FF2B5EF4-FFF2-40B4-BE49-F238E27FC236}">
              <a16:creationId xmlns:a16="http://schemas.microsoft.com/office/drawing/2014/main" id="{00000000-0008-0000-1000-00002D000000}"/>
            </a:ext>
          </a:extLst>
        </xdr:cNvPr>
        <xdr:cNvSpPr/>
      </xdr:nvSpPr>
      <xdr:spPr>
        <a:xfrm>
          <a:off x="2044609" y="5920248"/>
          <a:ext cx="2289266" cy="458069"/>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FPIC Process—Stages</a:t>
          </a:r>
        </a:p>
      </xdr:txBody>
    </xdr:sp>
    <xdr:clientData/>
  </xdr:twoCellAnchor>
  <mc:AlternateContent xmlns:mc="http://schemas.openxmlformats.org/markup-compatibility/2006">
    <mc:Choice xmlns:a14="http://schemas.microsoft.com/office/drawing/2010/main" Requires="a14">
      <xdr:twoCellAnchor editAs="oneCell">
        <xdr:from>
          <xdr:col>14</xdr:col>
          <xdr:colOff>228600</xdr:colOff>
          <xdr:row>26</xdr:row>
          <xdr:rowOff>25400</xdr:rowOff>
        </xdr:from>
        <xdr:to>
          <xdr:col>14</xdr:col>
          <xdr:colOff>520700</xdr:colOff>
          <xdr:row>27</xdr:row>
          <xdr:rowOff>139700</xdr:rowOff>
        </xdr:to>
        <xdr:sp macro="" textlink="">
          <xdr:nvSpPr>
            <xdr:cNvPr id="31752" name="Check Box 8" hidden="1">
              <a:extLst>
                <a:ext uri="{63B3BB69-23CF-44E3-9099-C40C66FF867C}">
                  <a14:compatExt spid="_x0000_s31752"/>
                </a:ext>
                <a:ext uri="{FF2B5EF4-FFF2-40B4-BE49-F238E27FC236}">
                  <a16:creationId xmlns:a16="http://schemas.microsoft.com/office/drawing/2014/main" id="{00000000-0008-0000-1000-0000087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25</xdr:row>
      <xdr:rowOff>112012</xdr:rowOff>
    </xdr:from>
    <xdr:to>
      <xdr:col>8</xdr:col>
      <xdr:colOff>337798</xdr:colOff>
      <xdr:row>26</xdr:row>
      <xdr:rowOff>114467</xdr:rowOff>
    </xdr:to>
    <xdr:pic>
      <xdr:nvPicPr>
        <xdr:cNvPr id="50" name="Picture 49" descr="mage result for template icon">
          <a:extLst>
            <a:ext uri="{FF2B5EF4-FFF2-40B4-BE49-F238E27FC236}">
              <a16:creationId xmlns:a16="http://schemas.microsoft.com/office/drawing/2014/main" id="{00000000-0008-0000-1000-000032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371018" y="5890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32</xdr:row>
          <xdr:rowOff>25400</xdr:rowOff>
        </xdr:from>
        <xdr:to>
          <xdr:col>14</xdr:col>
          <xdr:colOff>520700</xdr:colOff>
          <xdr:row>33</xdr:row>
          <xdr:rowOff>139700</xdr:rowOff>
        </xdr:to>
        <xdr:sp macro="" textlink="">
          <xdr:nvSpPr>
            <xdr:cNvPr id="31753" name="Check Box 9" hidden="1">
              <a:extLst>
                <a:ext uri="{63B3BB69-23CF-44E3-9099-C40C66FF867C}">
                  <a14:compatExt spid="_x0000_s31753"/>
                </a:ext>
                <a:ext uri="{FF2B5EF4-FFF2-40B4-BE49-F238E27FC236}">
                  <a16:creationId xmlns:a16="http://schemas.microsoft.com/office/drawing/2014/main" id="{00000000-0008-0000-1000-0000097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31</xdr:row>
      <xdr:rowOff>112012</xdr:rowOff>
    </xdr:from>
    <xdr:to>
      <xdr:col>8</xdr:col>
      <xdr:colOff>353673</xdr:colOff>
      <xdr:row>32</xdr:row>
      <xdr:rowOff>114467</xdr:rowOff>
    </xdr:to>
    <xdr:pic>
      <xdr:nvPicPr>
        <xdr:cNvPr id="52" name="Picture 51" descr="mage result for template icon">
          <a:extLst>
            <a:ext uri="{FF2B5EF4-FFF2-40B4-BE49-F238E27FC236}">
              <a16:creationId xmlns:a16="http://schemas.microsoft.com/office/drawing/2014/main" id="{00000000-0008-0000-1000-000034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386893" y="7128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38</xdr:row>
          <xdr:rowOff>25400</xdr:rowOff>
        </xdr:from>
        <xdr:to>
          <xdr:col>14</xdr:col>
          <xdr:colOff>520700</xdr:colOff>
          <xdr:row>39</xdr:row>
          <xdr:rowOff>139700</xdr:rowOff>
        </xdr:to>
        <xdr:sp macro="" textlink="">
          <xdr:nvSpPr>
            <xdr:cNvPr id="31754" name="Check Box 10" hidden="1">
              <a:extLst>
                <a:ext uri="{63B3BB69-23CF-44E3-9099-C40C66FF867C}">
                  <a14:compatExt spid="_x0000_s31754"/>
                </a:ext>
                <a:ext uri="{FF2B5EF4-FFF2-40B4-BE49-F238E27FC236}">
                  <a16:creationId xmlns:a16="http://schemas.microsoft.com/office/drawing/2014/main" id="{00000000-0008-0000-1000-00000A7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37</xdr:row>
      <xdr:rowOff>112012</xdr:rowOff>
    </xdr:from>
    <xdr:to>
      <xdr:col>8</xdr:col>
      <xdr:colOff>353673</xdr:colOff>
      <xdr:row>38</xdr:row>
      <xdr:rowOff>114467</xdr:rowOff>
    </xdr:to>
    <xdr:pic>
      <xdr:nvPicPr>
        <xdr:cNvPr id="54" name="Picture 53" descr="mage result for template icon">
          <a:extLst>
            <a:ext uri="{FF2B5EF4-FFF2-40B4-BE49-F238E27FC236}">
              <a16:creationId xmlns:a16="http://schemas.microsoft.com/office/drawing/2014/main" id="{00000000-0008-0000-1000-000036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386893" y="8367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44</xdr:row>
          <xdr:rowOff>25400</xdr:rowOff>
        </xdr:from>
        <xdr:to>
          <xdr:col>14</xdr:col>
          <xdr:colOff>520700</xdr:colOff>
          <xdr:row>45</xdr:row>
          <xdr:rowOff>139700</xdr:rowOff>
        </xdr:to>
        <xdr:sp macro="" textlink="">
          <xdr:nvSpPr>
            <xdr:cNvPr id="31755" name="Check Box 11" hidden="1">
              <a:extLst>
                <a:ext uri="{63B3BB69-23CF-44E3-9099-C40C66FF867C}">
                  <a14:compatExt spid="_x0000_s31755"/>
                </a:ext>
                <a:ext uri="{FF2B5EF4-FFF2-40B4-BE49-F238E27FC236}">
                  <a16:creationId xmlns:a16="http://schemas.microsoft.com/office/drawing/2014/main" id="{00000000-0008-0000-1000-00000B7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43</xdr:row>
      <xdr:rowOff>112012</xdr:rowOff>
    </xdr:from>
    <xdr:to>
      <xdr:col>8</xdr:col>
      <xdr:colOff>369548</xdr:colOff>
      <xdr:row>44</xdr:row>
      <xdr:rowOff>114467</xdr:rowOff>
    </xdr:to>
    <xdr:pic>
      <xdr:nvPicPr>
        <xdr:cNvPr id="56" name="Picture 55" descr="mage result for template icon">
          <a:extLst>
            <a:ext uri="{FF2B5EF4-FFF2-40B4-BE49-F238E27FC236}">
              <a16:creationId xmlns:a16="http://schemas.microsoft.com/office/drawing/2014/main" id="{00000000-0008-0000-1000-000038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402768" y="96052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17</xdr:col>
      <xdr:colOff>190500</xdr:colOff>
      <xdr:row>0</xdr:row>
      <xdr:rowOff>25400</xdr:rowOff>
    </xdr:from>
    <xdr:to>
      <xdr:col>17</xdr:col>
      <xdr:colOff>190500</xdr:colOff>
      <xdr:row>3</xdr:row>
      <xdr:rowOff>190500</xdr:rowOff>
    </xdr:to>
    <xdr:cxnSp macro="">
      <xdr:nvCxnSpPr>
        <xdr:cNvPr id="39" name="Straight Connector 38">
          <a:extLst>
            <a:ext uri="{FF2B5EF4-FFF2-40B4-BE49-F238E27FC236}">
              <a16:creationId xmlns:a16="http://schemas.microsoft.com/office/drawing/2014/main" id="{00000000-0008-0000-1000-000027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190500</xdr:colOff>
      <xdr:row>0</xdr:row>
      <xdr:rowOff>25400</xdr:rowOff>
    </xdr:from>
    <xdr:to>
      <xdr:col>17</xdr:col>
      <xdr:colOff>190500</xdr:colOff>
      <xdr:row>3</xdr:row>
      <xdr:rowOff>190500</xdr:rowOff>
    </xdr:to>
    <xdr:cxnSp macro="">
      <xdr:nvCxnSpPr>
        <xdr:cNvPr id="42" name="Straight Connector 41">
          <a:extLst>
            <a:ext uri="{FF2B5EF4-FFF2-40B4-BE49-F238E27FC236}">
              <a16:creationId xmlns:a16="http://schemas.microsoft.com/office/drawing/2014/main" id="{00000000-0008-0000-1000-00002A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1</xdr:row>
      <xdr:rowOff>204612</xdr:rowOff>
    </xdr:from>
    <xdr:to>
      <xdr:col>16</xdr:col>
      <xdr:colOff>485775</xdr:colOff>
      <xdr:row>3</xdr:row>
      <xdr:rowOff>45862</xdr:rowOff>
    </xdr:to>
    <xdr:pic>
      <xdr:nvPicPr>
        <xdr:cNvPr id="57" name="Picture 56" descr="Bildergebnis fÃ¼r glossary symbol">
          <a:extLst>
            <a:ext uri="{FF2B5EF4-FFF2-40B4-BE49-F238E27FC236}">
              <a16:creationId xmlns:a16="http://schemas.microsoft.com/office/drawing/2014/main" id="{00000000-0008-0000-1000-000039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54499" y="409865"/>
          <a:ext cx="328404" cy="3725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58" name="Picture 57" descr="Ãhnliches Foto">
          <a:extLst>
            <a:ext uri="{FF2B5EF4-FFF2-40B4-BE49-F238E27FC236}">
              <a16:creationId xmlns:a16="http://schemas.microsoft.com/office/drawing/2014/main" id="{00000000-0008-0000-1000-00003A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652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36" name="Chart 35">
          <a:extLst>
            <a:ext uri="{FF2B5EF4-FFF2-40B4-BE49-F238E27FC236}">
              <a16:creationId xmlns:a16="http://schemas.microsoft.com/office/drawing/2014/main" id="{00000000-0008-0000-1000-00002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38" name="Group 37">
          <a:extLst>
            <a:ext uri="{FF2B5EF4-FFF2-40B4-BE49-F238E27FC236}">
              <a16:creationId xmlns:a16="http://schemas.microsoft.com/office/drawing/2014/main" id="{00000000-0008-0000-1000-000026000000}"/>
            </a:ext>
          </a:extLst>
        </xdr:cNvPr>
        <xdr:cNvGrpSpPr/>
      </xdr:nvGrpSpPr>
      <xdr:grpSpPr>
        <a:xfrm>
          <a:off x="4707953" y="1072853"/>
          <a:ext cx="4432694" cy="473210"/>
          <a:chOff x="4991100" y="1007567"/>
          <a:chExt cx="4480764" cy="464935"/>
        </a:xfrm>
      </xdr:grpSpPr>
      <xdr:pic>
        <xdr:nvPicPr>
          <xdr:cNvPr id="40" name="Picture 39">
            <a:extLst>
              <a:ext uri="{FF2B5EF4-FFF2-40B4-BE49-F238E27FC236}">
                <a16:creationId xmlns:a16="http://schemas.microsoft.com/office/drawing/2014/main" id="{00000000-0008-0000-1000-000028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41" name="Picture 40">
            <a:extLst>
              <a:ext uri="{FF2B5EF4-FFF2-40B4-BE49-F238E27FC236}">
                <a16:creationId xmlns:a16="http://schemas.microsoft.com/office/drawing/2014/main" id="{00000000-0008-0000-1000-000029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59" name="Straight Connector 58">
            <a:extLst>
              <a:ext uri="{FF2B5EF4-FFF2-40B4-BE49-F238E27FC236}">
                <a16:creationId xmlns:a16="http://schemas.microsoft.com/office/drawing/2014/main" id="{00000000-0008-0000-1000-00003B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60" name="Chart 59">
          <a:extLst>
            <a:ext uri="{FF2B5EF4-FFF2-40B4-BE49-F238E27FC236}">
              <a16:creationId xmlns:a16="http://schemas.microsoft.com/office/drawing/2014/main" id="{00000000-0008-0000-1000-00003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61" name="Chart 60">
          <a:extLst>
            <a:ext uri="{FF2B5EF4-FFF2-40B4-BE49-F238E27FC236}">
              <a16:creationId xmlns:a16="http://schemas.microsoft.com/office/drawing/2014/main" id="{00000000-0008-0000-1000-00003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62" name="Chart 61">
          <a:extLst>
            <a:ext uri="{FF2B5EF4-FFF2-40B4-BE49-F238E27FC236}">
              <a16:creationId xmlns:a16="http://schemas.microsoft.com/office/drawing/2014/main" id="{00000000-0008-0000-1000-00003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127000</xdr:colOff>
      <xdr:row>0</xdr:row>
      <xdr:rowOff>88900</xdr:rowOff>
    </xdr:from>
    <xdr:to>
      <xdr:col>3</xdr:col>
      <xdr:colOff>276225</xdr:colOff>
      <xdr:row>3</xdr:row>
      <xdr:rowOff>114300</xdr:rowOff>
    </xdr:to>
    <xdr:pic>
      <xdr:nvPicPr>
        <xdr:cNvPr id="34" name="Picture 33" descr="Image result for usaid logo">
          <a:extLst>
            <a:ext uri="{FF2B5EF4-FFF2-40B4-BE49-F238E27FC236}">
              <a16:creationId xmlns:a16="http://schemas.microsoft.com/office/drawing/2014/main" id="{00000000-0008-0000-1000-000022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27000" y="88900"/>
          <a:ext cx="200660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8.xml><?xml version="1.0" encoding="utf-8"?>
<xdr:wsDr xmlns:xdr="http://schemas.openxmlformats.org/drawingml/2006/spreadsheetDrawing" xmlns:a="http://schemas.openxmlformats.org/drawingml/2006/main">
  <xdr:twoCellAnchor>
    <xdr:from>
      <xdr:col>6</xdr:col>
      <xdr:colOff>75606</xdr:colOff>
      <xdr:row>8</xdr:row>
      <xdr:rowOff>192552</xdr:rowOff>
    </xdr:from>
    <xdr:to>
      <xdr:col>6</xdr:col>
      <xdr:colOff>121325</xdr:colOff>
      <xdr:row>123</xdr:row>
      <xdr:rowOff>190500</xdr:rowOff>
    </xdr:to>
    <xdr:sp macro="" textlink="">
      <xdr:nvSpPr>
        <xdr:cNvPr id="2" name="Rectangle 1">
          <a:extLst>
            <a:ext uri="{FF2B5EF4-FFF2-40B4-BE49-F238E27FC236}">
              <a16:creationId xmlns:a16="http://schemas.microsoft.com/office/drawing/2014/main" id="{00000000-0008-0000-1100-000002000000}"/>
            </a:ext>
          </a:extLst>
        </xdr:cNvPr>
        <xdr:cNvSpPr/>
      </xdr:nvSpPr>
      <xdr:spPr>
        <a:xfrm>
          <a:off x="4749206" y="1843552"/>
          <a:ext cx="45719" cy="22553148"/>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1100-000003000000}"/>
            </a:ext>
          </a:extLst>
        </xdr:cNvPr>
        <xdr:cNvCxnSpPr/>
      </xdr:nvCxnSpPr>
      <xdr:spPr>
        <a:xfrm>
          <a:off x="138684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66675</xdr:colOff>
      <xdr:row>12</xdr:row>
      <xdr:rowOff>21792</xdr:rowOff>
    </xdr:to>
    <xdr:cxnSp macro="">
      <xdr:nvCxnSpPr>
        <xdr:cNvPr id="4" name="Straight Connector 3">
          <a:extLst>
            <a:ext uri="{FF2B5EF4-FFF2-40B4-BE49-F238E27FC236}">
              <a16:creationId xmlns:a16="http://schemas.microsoft.com/office/drawing/2014/main" id="{00000000-0008-0000-1100-000004000000}"/>
            </a:ext>
          </a:extLst>
        </xdr:cNvPr>
        <xdr:cNvCxnSpPr/>
      </xdr:nvCxnSpPr>
      <xdr:spPr>
        <a:xfrm flipV="1">
          <a:off x="114300" y="2895600"/>
          <a:ext cx="4629150" cy="21792"/>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463588</xdr:colOff>
      <xdr:row>13</xdr:row>
      <xdr:rowOff>127898</xdr:rowOff>
    </xdr:from>
    <xdr:to>
      <xdr:col>5</xdr:col>
      <xdr:colOff>49106</xdr:colOff>
      <xdr:row>15</xdr:row>
      <xdr:rowOff>204902</xdr:rowOff>
    </xdr:to>
    <xdr:sp macro="" textlink="">
      <xdr:nvSpPr>
        <xdr:cNvPr id="28" name="Rectangle 27">
          <a:hlinkClick xmlns:r="http://schemas.openxmlformats.org/officeDocument/2006/relationships" r:id="rId1"/>
          <a:extLst>
            <a:ext uri="{FF2B5EF4-FFF2-40B4-BE49-F238E27FC236}">
              <a16:creationId xmlns:a16="http://schemas.microsoft.com/office/drawing/2014/main" id="{00000000-0008-0000-1100-00001C000000}"/>
            </a:ext>
          </a:extLst>
        </xdr:cNvPr>
        <xdr:cNvSpPr/>
      </xdr:nvSpPr>
      <xdr:spPr>
        <a:xfrm>
          <a:off x="1657388" y="2769498"/>
          <a:ext cx="2328718"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3000"/>
            </a:lnSpc>
          </a:pPr>
          <a:r>
            <a:rPr lang="en-IN" sz="1600">
              <a:solidFill>
                <a:srgbClr val="67707E"/>
              </a:solidFill>
              <a:latin typeface="Gill Sans MT" panose="020B0502020104020203" pitchFamily="34" charset="0"/>
              <a:ea typeface="Open Sans" charset="0"/>
              <a:cs typeface="Open Sans" charset="0"/>
            </a:rPr>
            <a:t>Prerequisites</a:t>
          </a:r>
        </a:p>
      </xdr:txBody>
    </xdr:sp>
    <xdr:clientData/>
  </xdr:twoCellAnchor>
  <xdr:twoCellAnchor editAs="oneCell">
    <xdr:from>
      <xdr:col>0</xdr:col>
      <xdr:colOff>280683</xdr:colOff>
      <xdr:row>13</xdr:row>
      <xdr:rowOff>76531</xdr:rowOff>
    </xdr:from>
    <xdr:to>
      <xdr:col>1</xdr:col>
      <xdr:colOff>103505</xdr:colOff>
      <xdr:row>14</xdr:row>
      <xdr:rowOff>178000</xdr:rowOff>
    </xdr:to>
    <xdr:pic>
      <xdr:nvPicPr>
        <xdr:cNvPr id="29" name="Picture 28" descr="mage result for project developer icon">
          <a:extLst>
            <a:ext uri="{FF2B5EF4-FFF2-40B4-BE49-F238E27FC236}">
              <a16:creationId xmlns:a16="http://schemas.microsoft.com/office/drawing/2014/main" id="{00000000-0008-0000-1100-00001D000000}"/>
            </a:ext>
          </a:extLst>
        </xdr:cNvPr>
        <xdr:cNvPicPr>
          <a:picLocks noChangeAspect="1" noChangeArrowheads="1"/>
        </xdr:cNvPicPr>
      </xdr:nvPicPr>
      <xdr:blipFill>
        <a:blip xmlns:r="http://schemas.openxmlformats.org/officeDocument/2006/relationships" r:embed="rId2">
          <a:alphaModFix amt="60000"/>
          <a:extLst>
            <a:ext uri="{28A0092B-C50C-407E-A947-70E740481C1C}">
              <a14:useLocalDpi xmlns:a14="http://schemas.microsoft.com/office/drawing/2010/main" val="0"/>
            </a:ext>
          </a:extLst>
        </a:blip>
        <a:srcRect/>
        <a:stretch>
          <a:fillRect/>
        </a:stretch>
      </xdr:blipFill>
      <xdr:spPr bwMode="auto">
        <a:xfrm>
          <a:off x="280683" y="2718131"/>
          <a:ext cx="296956" cy="31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187234</xdr:colOff>
      <xdr:row>33</xdr:row>
      <xdr:rowOff>195723</xdr:rowOff>
    </xdr:from>
    <xdr:to>
      <xdr:col>5</xdr:col>
      <xdr:colOff>209550</xdr:colOff>
      <xdr:row>36</xdr:row>
      <xdr:rowOff>53717</xdr:rowOff>
    </xdr:to>
    <xdr:sp macro="" textlink="">
      <xdr:nvSpPr>
        <xdr:cNvPr id="31" name="Rectangle 30">
          <a:extLst>
            <a:ext uri="{FF2B5EF4-FFF2-40B4-BE49-F238E27FC236}">
              <a16:creationId xmlns:a16="http://schemas.microsoft.com/office/drawing/2014/main" id="{00000000-0008-0000-1100-00001F000000}"/>
            </a:ext>
          </a:extLst>
        </xdr:cNvPr>
        <xdr:cNvSpPr/>
      </xdr:nvSpPr>
      <xdr:spPr>
        <a:xfrm>
          <a:off x="2044609" y="6720348"/>
          <a:ext cx="2194016" cy="458069"/>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FPIC Process—Stages</a:t>
          </a:r>
        </a:p>
      </xdr:txBody>
    </xdr:sp>
    <xdr:clientData/>
  </xdr:twoCellAnchor>
  <mc:AlternateContent xmlns:mc="http://schemas.openxmlformats.org/markup-compatibility/2006">
    <mc:Choice xmlns:a14="http://schemas.microsoft.com/office/drawing/2010/main" Requires="a14">
      <xdr:twoCellAnchor editAs="oneCell">
        <xdr:from>
          <xdr:col>14</xdr:col>
          <xdr:colOff>228600</xdr:colOff>
          <xdr:row>35</xdr:row>
          <xdr:rowOff>25400</xdr:rowOff>
        </xdr:from>
        <xdr:to>
          <xdr:col>14</xdr:col>
          <xdr:colOff>520700</xdr:colOff>
          <xdr:row>36</xdr:row>
          <xdr:rowOff>139700</xdr:rowOff>
        </xdr:to>
        <xdr:sp macro="" textlink="">
          <xdr:nvSpPr>
            <xdr:cNvPr id="32769" name="Check Box 1" hidden="1">
              <a:extLst>
                <a:ext uri="{63B3BB69-23CF-44E3-9099-C40C66FF867C}">
                  <a14:compatExt spid="_x0000_s32769"/>
                </a:ext>
                <a:ext uri="{FF2B5EF4-FFF2-40B4-BE49-F238E27FC236}">
                  <a16:creationId xmlns:a16="http://schemas.microsoft.com/office/drawing/2014/main" id="{00000000-0008-0000-1100-000001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34</xdr:row>
      <xdr:rowOff>112012</xdr:rowOff>
    </xdr:from>
    <xdr:to>
      <xdr:col>8</xdr:col>
      <xdr:colOff>337798</xdr:colOff>
      <xdr:row>35</xdr:row>
      <xdr:rowOff>114467</xdr:rowOff>
    </xdr:to>
    <xdr:pic>
      <xdr:nvPicPr>
        <xdr:cNvPr id="33" name="Picture 32" descr="mage result for template icon">
          <a:extLst>
            <a:ext uri="{FF2B5EF4-FFF2-40B4-BE49-F238E27FC236}">
              <a16:creationId xmlns:a16="http://schemas.microsoft.com/office/drawing/2014/main" id="{00000000-0008-0000-1100-000021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71018" y="5477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41</xdr:row>
          <xdr:rowOff>25400</xdr:rowOff>
        </xdr:from>
        <xdr:to>
          <xdr:col>14</xdr:col>
          <xdr:colOff>520700</xdr:colOff>
          <xdr:row>42</xdr:row>
          <xdr:rowOff>139700</xdr:rowOff>
        </xdr:to>
        <xdr:sp macro="" textlink="">
          <xdr:nvSpPr>
            <xdr:cNvPr id="32770" name="Check Box 2" hidden="1">
              <a:extLst>
                <a:ext uri="{63B3BB69-23CF-44E3-9099-C40C66FF867C}">
                  <a14:compatExt spid="_x0000_s32770"/>
                </a:ext>
                <a:ext uri="{FF2B5EF4-FFF2-40B4-BE49-F238E27FC236}">
                  <a16:creationId xmlns:a16="http://schemas.microsoft.com/office/drawing/2014/main" id="{00000000-0008-0000-1100-000002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40</xdr:row>
      <xdr:rowOff>112012</xdr:rowOff>
    </xdr:from>
    <xdr:to>
      <xdr:col>8</xdr:col>
      <xdr:colOff>337798</xdr:colOff>
      <xdr:row>41</xdr:row>
      <xdr:rowOff>114467</xdr:rowOff>
    </xdr:to>
    <xdr:pic>
      <xdr:nvPicPr>
        <xdr:cNvPr id="35" name="Picture 34" descr="mage result for template icon">
          <a:extLst>
            <a:ext uri="{FF2B5EF4-FFF2-40B4-BE49-F238E27FC236}">
              <a16:creationId xmlns:a16="http://schemas.microsoft.com/office/drawing/2014/main" id="{00000000-0008-0000-1100-000023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71018" y="6716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47</xdr:row>
          <xdr:rowOff>25400</xdr:rowOff>
        </xdr:from>
        <xdr:to>
          <xdr:col>14</xdr:col>
          <xdr:colOff>520700</xdr:colOff>
          <xdr:row>48</xdr:row>
          <xdr:rowOff>139700</xdr:rowOff>
        </xdr:to>
        <xdr:sp macro="" textlink="">
          <xdr:nvSpPr>
            <xdr:cNvPr id="32771" name="Check Box 3" hidden="1">
              <a:extLst>
                <a:ext uri="{63B3BB69-23CF-44E3-9099-C40C66FF867C}">
                  <a14:compatExt spid="_x0000_s32771"/>
                </a:ext>
                <a:ext uri="{FF2B5EF4-FFF2-40B4-BE49-F238E27FC236}">
                  <a16:creationId xmlns:a16="http://schemas.microsoft.com/office/drawing/2014/main" id="{00000000-0008-0000-1100-000003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46</xdr:row>
      <xdr:rowOff>112012</xdr:rowOff>
    </xdr:from>
    <xdr:to>
      <xdr:col>8</xdr:col>
      <xdr:colOff>353673</xdr:colOff>
      <xdr:row>47</xdr:row>
      <xdr:rowOff>114467</xdr:rowOff>
    </xdr:to>
    <xdr:pic>
      <xdr:nvPicPr>
        <xdr:cNvPr id="37" name="Picture 36" descr="mage result for template icon">
          <a:extLst>
            <a:ext uri="{FF2B5EF4-FFF2-40B4-BE49-F238E27FC236}">
              <a16:creationId xmlns:a16="http://schemas.microsoft.com/office/drawing/2014/main" id="{00000000-0008-0000-1100-000025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86893" y="79542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53</xdr:row>
          <xdr:rowOff>25400</xdr:rowOff>
        </xdr:from>
        <xdr:to>
          <xdr:col>14</xdr:col>
          <xdr:colOff>520700</xdr:colOff>
          <xdr:row>54</xdr:row>
          <xdr:rowOff>139700</xdr:rowOff>
        </xdr:to>
        <xdr:sp macro="" textlink="">
          <xdr:nvSpPr>
            <xdr:cNvPr id="32772" name="Check Box 4" hidden="1">
              <a:extLst>
                <a:ext uri="{63B3BB69-23CF-44E3-9099-C40C66FF867C}">
                  <a14:compatExt spid="_x0000_s32772"/>
                </a:ext>
                <a:ext uri="{FF2B5EF4-FFF2-40B4-BE49-F238E27FC236}">
                  <a16:creationId xmlns:a16="http://schemas.microsoft.com/office/drawing/2014/main" id="{00000000-0008-0000-1100-000004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52</xdr:row>
      <xdr:rowOff>112012</xdr:rowOff>
    </xdr:from>
    <xdr:to>
      <xdr:col>8</xdr:col>
      <xdr:colOff>353673</xdr:colOff>
      <xdr:row>53</xdr:row>
      <xdr:rowOff>114467</xdr:rowOff>
    </xdr:to>
    <xdr:pic>
      <xdr:nvPicPr>
        <xdr:cNvPr id="39" name="Picture 38" descr="mage result for template icon">
          <a:extLst>
            <a:ext uri="{FF2B5EF4-FFF2-40B4-BE49-F238E27FC236}">
              <a16:creationId xmlns:a16="http://schemas.microsoft.com/office/drawing/2014/main" id="{00000000-0008-0000-1100-000027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86893" y="9192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59</xdr:row>
          <xdr:rowOff>25400</xdr:rowOff>
        </xdr:from>
        <xdr:to>
          <xdr:col>14</xdr:col>
          <xdr:colOff>520700</xdr:colOff>
          <xdr:row>60</xdr:row>
          <xdr:rowOff>139700</xdr:rowOff>
        </xdr:to>
        <xdr:sp macro="" textlink="">
          <xdr:nvSpPr>
            <xdr:cNvPr id="32773" name="Check Box 5" hidden="1">
              <a:extLst>
                <a:ext uri="{63B3BB69-23CF-44E3-9099-C40C66FF867C}">
                  <a14:compatExt spid="_x0000_s32773"/>
                </a:ext>
                <a:ext uri="{FF2B5EF4-FFF2-40B4-BE49-F238E27FC236}">
                  <a16:creationId xmlns:a16="http://schemas.microsoft.com/office/drawing/2014/main" id="{00000000-0008-0000-1100-000005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58</xdr:row>
      <xdr:rowOff>112012</xdr:rowOff>
    </xdr:from>
    <xdr:to>
      <xdr:col>8</xdr:col>
      <xdr:colOff>353673</xdr:colOff>
      <xdr:row>59</xdr:row>
      <xdr:rowOff>114467</xdr:rowOff>
    </xdr:to>
    <xdr:pic>
      <xdr:nvPicPr>
        <xdr:cNvPr id="41" name="Picture 40" descr="mage result for template icon">
          <a:extLst>
            <a:ext uri="{FF2B5EF4-FFF2-40B4-BE49-F238E27FC236}">
              <a16:creationId xmlns:a16="http://schemas.microsoft.com/office/drawing/2014/main" id="{00000000-0008-0000-1100-000029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86893" y="10430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65</xdr:row>
          <xdr:rowOff>25400</xdr:rowOff>
        </xdr:from>
        <xdr:to>
          <xdr:col>14</xdr:col>
          <xdr:colOff>520700</xdr:colOff>
          <xdr:row>66</xdr:row>
          <xdr:rowOff>139700</xdr:rowOff>
        </xdr:to>
        <xdr:sp macro="" textlink="">
          <xdr:nvSpPr>
            <xdr:cNvPr id="32774" name="Check Box 6" hidden="1">
              <a:extLst>
                <a:ext uri="{63B3BB69-23CF-44E3-9099-C40C66FF867C}">
                  <a14:compatExt spid="_x0000_s32774"/>
                </a:ext>
                <a:ext uri="{FF2B5EF4-FFF2-40B4-BE49-F238E27FC236}">
                  <a16:creationId xmlns:a16="http://schemas.microsoft.com/office/drawing/2014/main" id="{00000000-0008-0000-1100-000006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64</xdr:row>
      <xdr:rowOff>112012</xdr:rowOff>
    </xdr:from>
    <xdr:to>
      <xdr:col>8</xdr:col>
      <xdr:colOff>337798</xdr:colOff>
      <xdr:row>65</xdr:row>
      <xdr:rowOff>114467</xdr:rowOff>
    </xdr:to>
    <xdr:pic>
      <xdr:nvPicPr>
        <xdr:cNvPr id="43" name="Picture 42" descr="mage result for template icon">
          <a:extLst>
            <a:ext uri="{FF2B5EF4-FFF2-40B4-BE49-F238E27FC236}">
              <a16:creationId xmlns:a16="http://schemas.microsoft.com/office/drawing/2014/main" id="{00000000-0008-0000-1100-00002B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71018" y="11669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73</xdr:row>
          <xdr:rowOff>25400</xdr:rowOff>
        </xdr:from>
        <xdr:to>
          <xdr:col>14</xdr:col>
          <xdr:colOff>520700</xdr:colOff>
          <xdr:row>74</xdr:row>
          <xdr:rowOff>139700</xdr:rowOff>
        </xdr:to>
        <xdr:sp macro="" textlink="">
          <xdr:nvSpPr>
            <xdr:cNvPr id="32775" name="Check Box 7" hidden="1">
              <a:extLst>
                <a:ext uri="{63B3BB69-23CF-44E3-9099-C40C66FF867C}">
                  <a14:compatExt spid="_x0000_s32775"/>
                </a:ext>
                <a:ext uri="{FF2B5EF4-FFF2-40B4-BE49-F238E27FC236}">
                  <a16:creationId xmlns:a16="http://schemas.microsoft.com/office/drawing/2014/main" id="{00000000-0008-0000-1100-000007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72</xdr:row>
      <xdr:rowOff>112012</xdr:rowOff>
    </xdr:from>
    <xdr:to>
      <xdr:col>8</xdr:col>
      <xdr:colOff>353673</xdr:colOff>
      <xdr:row>73</xdr:row>
      <xdr:rowOff>114467</xdr:rowOff>
    </xdr:to>
    <xdr:pic>
      <xdr:nvPicPr>
        <xdr:cNvPr id="45" name="Picture 44" descr="mage result for template icon">
          <a:extLst>
            <a:ext uri="{FF2B5EF4-FFF2-40B4-BE49-F238E27FC236}">
              <a16:creationId xmlns:a16="http://schemas.microsoft.com/office/drawing/2014/main" id="{00000000-0008-0000-1100-00002D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86893" y="13320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261441</xdr:colOff>
      <xdr:row>20</xdr:row>
      <xdr:rowOff>6543</xdr:rowOff>
    </xdr:from>
    <xdr:ext cx="186954" cy="189006"/>
    <xdr:pic>
      <xdr:nvPicPr>
        <xdr:cNvPr id="58" name="Picture 57" descr="mage result for information icon">
          <a:extLst>
            <a:ext uri="{FF2B5EF4-FFF2-40B4-BE49-F238E27FC236}">
              <a16:creationId xmlns:a16="http://schemas.microsoft.com/office/drawing/2014/main" id="{00000000-0008-0000-1100-00003A000000}"/>
            </a:ext>
          </a:extLst>
        </xdr:cNvPr>
        <xdr:cNvPicPr>
          <a:picLocks noChangeAspect="1" noChangeArrowheads="1"/>
        </xdr:cNvPicPr>
      </xdr:nvPicPr>
      <xdr:blipFill>
        <a:blip xmlns:r="http://schemas.openxmlformats.org/officeDocument/2006/relationships" r:embed="rId4">
          <a:alphaModFix amt="30000"/>
          <a:grayscl/>
          <a:extLst>
            <a:ext uri="{28A0092B-C50C-407E-A947-70E740481C1C}">
              <a14:useLocalDpi xmlns:a14="http://schemas.microsoft.com/office/drawing/2010/main" val="0"/>
            </a:ext>
          </a:extLst>
        </a:blip>
        <a:srcRect/>
        <a:stretch>
          <a:fillRect/>
        </a:stretch>
      </xdr:blipFill>
      <xdr:spPr bwMode="auto">
        <a:xfrm>
          <a:off x="6586041" y="4095943"/>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375868</xdr:colOff>
      <xdr:row>77</xdr:row>
      <xdr:rowOff>57728</xdr:rowOff>
    </xdr:from>
    <xdr:ext cx="186954" cy="189006"/>
    <xdr:pic>
      <xdr:nvPicPr>
        <xdr:cNvPr id="61" name="Picture 60" descr="mage result for information icon">
          <a:extLst>
            <a:ext uri="{FF2B5EF4-FFF2-40B4-BE49-F238E27FC236}">
              <a16:creationId xmlns:a16="http://schemas.microsoft.com/office/drawing/2014/main" id="{00000000-0008-0000-1100-00003D000000}"/>
            </a:ext>
          </a:extLst>
        </xdr:cNvPr>
        <xdr:cNvPicPr>
          <a:picLocks noChangeAspect="1" noChangeArrowheads="1"/>
        </xdr:cNvPicPr>
      </xdr:nvPicPr>
      <xdr:blipFill>
        <a:blip xmlns:r="http://schemas.openxmlformats.org/officeDocument/2006/relationships" r:embed="rId4">
          <a:alphaModFix amt="30000"/>
          <a:grayscl/>
          <a:extLst>
            <a:ext uri="{28A0092B-C50C-407E-A947-70E740481C1C}">
              <a14:useLocalDpi xmlns:a14="http://schemas.microsoft.com/office/drawing/2010/main" val="0"/>
            </a:ext>
          </a:extLst>
        </a:blip>
        <a:srcRect/>
        <a:stretch>
          <a:fillRect/>
        </a:stretch>
      </xdr:blipFill>
      <xdr:spPr bwMode="auto">
        <a:xfrm>
          <a:off x="7431424" y="13809647"/>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228600</xdr:colOff>
          <xdr:row>84</xdr:row>
          <xdr:rowOff>25400</xdr:rowOff>
        </xdr:from>
        <xdr:to>
          <xdr:col>14</xdr:col>
          <xdr:colOff>520700</xdr:colOff>
          <xdr:row>85</xdr:row>
          <xdr:rowOff>139700</xdr:rowOff>
        </xdr:to>
        <xdr:sp macro="" textlink="">
          <xdr:nvSpPr>
            <xdr:cNvPr id="32782" name="Check Box 14" hidden="1">
              <a:extLst>
                <a:ext uri="{63B3BB69-23CF-44E3-9099-C40C66FF867C}">
                  <a14:compatExt spid="_x0000_s32782"/>
                </a:ext>
                <a:ext uri="{FF2B5EF4-FFF2-40B4-BE49-F238E27FC236}">
                  <a16:creationId xmlns:a16="http://schemas.microsoft.com/office/drawing/2014/main" id="{00000000-0008-0000-1100-00000E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83</xdr:row>
      <xdr:rowOff>112012</xdr:rowOff>
    </xdr:from>
    <xdr:to>
      <xdr:col>8</xdr:col>
      <xdr:colOff>353673</xdr:colOff>
      <xdr:row>84</xdr:row>
      <xdr:rowOff>114467</xdr:rowOff>
    </xdr:to>
    <xdr:pic>
      <xdr:nvPicPr>
        <xdr:cNvPr id="63" name="Picture 62" descr="mage result for template icon">
          <a:extLst>
            <a:ext uri="{FF2B5EF4-FFF2-40B4-BE49-F238E27FC236}">
              <a16:creationId xmlns:a16="http://schemas.microsoft.com/office/drawing/2014/main" id="{00000000-0008-0000-1100-00003F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86893" y="155901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90</xdr:row>
          <xdr:rowOff>25400</xdr:rowOff>
        </xdr:from>
        <xdr:to>
          <xdr:col>14</xdr:col>
          <xdr:colOff>520700</xdr:colOff>
          <xdr:row>91</xdr:row>
          <xdr:rowOff>139700</xdr:rowOff>
        </xdr:to>
        <xdr:sp macro="" textlink="">
          <xdr:nvSpPr>
            <xdr:cNvPr id="32783" name="Check Box 15" hidden="1">
              <a:extLst>
                <a:ext uri="{63B3BB69-23CF-44E3-9099-C40C66FF867C}">
                  <a14:compatExt spid="_x0000_s32783"/>
                </a:ext>
                <a:ext uri="{FF2B5EF4-FFF2-40B4-BE49-F238E27FC236}">
                  <a16:creationId xmlns:a16="http://schemas.microsoft.com/office/drawing/2014/main" id="{00000000-0008-0000-1100-00000F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89</xdr:row>
      <xdr:rowOff>112012</xdr:rowOff>
    </xdr:from>
    <xdr:to>
      <xdr:col>8</xdr:col>
      <xdr:colOff>353673</xdr:colOff>
      <xdr:row>90</xdr:row>
      <xdr:rowOff>114467</xdr:rowOff>
    </xdr:to>
    <xdr:pic>
      <xdr:nvPicPr>
        <xdr:cNvPr id="65" name="Picture 64" descr="mage result for template icon">
          <a:extLst>
            <a:ext uri="{FF2B5EF4-FFF2-40B4-BE49-F238E27FC236}">
              <a16:creationId xmlns:a16="http://schemas.microsoft.com/office/drawing/2014/main" id="{00000000-0008-0000-1100-000041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86893" y="168283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96</xdr:row>
          <xdr:rowOff>25400</xdr:rowOff>
        </xdr:from>
        <xdr:to>
          <xdr:col>14</xdr:col>
          <xdr:colOff>520700</xdr:colOff>
          <xdr:row>97</xdr:row>
          <xdr:rowOff>139700</xdr:rowOff>
        </xdr:to>
        <xdr:sp macro="" textlink="">
          <xdr:nvSpPr>
            <xdr:cNvPr id="32784" name="Check Box 16" hidden="1">
              <a:extLst>
                <a:ext uri="{63B3BB69-23CF-44E3-9099-C40C66FF867C}">
                  <a14:compatExt spid="_x0000_s32784"/>
                </a:ext>
                <a:ext uri="{FF2B5EF4-FFF2-40B4-BE49-F238E27FC236}">
                  <a16:creationId xmlns:a16="http://schemas.microsoft.com/office/drawing/2014/main" id="{00000000-0008-0000-1100-000010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95</xdr:row>
      <xdr:rowOff>112012</xdr:rowOff>
    </xdr:from>
    <xdr:to>
      <xdr:col>8</xdr:col>
      <xdr:colOff>353673</xdr:colOff>
      <xdr:row>96</xdr:row>
      <xdr:rowOff>114467</xdr:rowOff>
    </xdr:to>
    <xdr:pic>
      <xdr:nvPicPr>
        <xdr:cNvPr id="67" name="Picture 66" descr="mage result for template icon">
          <a:extLst>
            <a:ext uri="{FF2B5EF4-FFF2-40B4-BE49-F238E27FC236}">
              <a16:creationId xmlns:a16="http://schemas.microsoft.com/office/drawing/2014/main" id="{00000000-0008-0000-1100-000043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86893" y="180666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375868</xdr:colOff>
      <xdr:row>100</xdr:row>
      <xdr:rowOff>57728</xdr:rowOff>
    </xdr:from>
    <xdr:ext cx="186954" cy="189006"/>
    <xdr:pic>
      <xdr:nvPicPr>
        <xdr:cNvPr id="68" name="Picture 67" descr="mage result for information icon">
          <a:extLst>
            <a:ext uri="{FF2B5EF4-FFF2-40B4-BE49-F238E27FC236}">
              <a16:creationId xmlns:a16="http://schemas.microsoft.com/office/drawing/2014/main" id="{00000000-0008-0000-1100-000044000000}"/>
            </a:ext>
          </a:extLst>
        </xdr:cNvPr>
        <xdr:cNvPicPr>
          <a:picLocks noChangeAspect="1" noChangeArrowheads="1"/>
        </xdr:cNvPicPr>
      </xdr:nvPicPr>
      <xdr:blipFill>
        <a:blip xmlns:r="http://schemas.openxmlformats.org/officeDocument/2006/relationships" r:embed="rId4">
          <a:alphaModFix amt="30000"/>
          <a:grayscl/>
          <a:extLst>
            <a:ext uri="{28A0092B-C50C-407E-A947-70E740481C1C}">
              <a14:useLocalDpi xmlns:a14="http://schemas.microsoft.com/office/drawing/2010/main" val="0"/>
            </a:ext>
          </a:extLst>
        </a:blip>
        <a:srcRect/>
        <a:stretch>
          <a:fillRect/>
        </a:stretch>
      </xdr:blipFill>
      <xdr:spPr bwMode="auto">
        <a:xfrm>
          <a:off x="7431424" y="13809647"/>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228600</xdr:colOff>
          <xdr:row>108</xdr:row>
          <xdr:rowOff>25400</xdr:rowOff>
        </xdr:from>
        <xdr:to>
          <xdr:col>14</xdr:col>
          <xdr:colOff>520700</xdr:colOff>
          <xdr:row>109</xdr:row>
          <xdr:rowOff>139700</xdr:rowOff>
        </xdr:to>
        <xdr:sp macro="" textlink="">
          <xdr:nvSpPr>
            <xdr:cNvPr id="32785" name="Check Box 17" hidden="1">
              <a:extLst>
                <a:ext uri="{63B3BB69-23CF-44E3-9099-C40C66FF867C}">
                  <a14:compatExt spid="_x0000_s32785"/>
                </a:ext>
                <a:ext uri="{FF2B5EF4-FFF2-40B4-BE49-F238E27FC236}">
                  <a16:creationId xmlns:a16="http://schemas.microsoft.com/office/drawing/2014/main" id="{00000000-0008-0000-1100-000011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108</xdr:row>
      <xdr:rowOff>112012</xdr:rowOff>
    </xdr:from>
    <xdr:to>
      <xdr:col>8</xdr:col>
      <xdr:colOff>353673</xdr:colOff>
      <xdr:row>109</xdr:row>
      <xdr:rowOff>114467</xdr:rowOff>
    </xdr:to>
    <xdr:pic>
      <xdr:nvPicPr>
        <xdr:cNvPr id="70" name="Picture 69" descr="mage result for template icon">
          <a:extLst>
            <a:ext uri="{FF2B5EF4-FFF2-40B4-BE49-F238E27FC236}">
              <a16:creationId xmlns:a16="http://schemas.microsoft.com/office/drawing/2014/main" id="{00000000-0008-0000-1100-000046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86893" y="20749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115</xdr:row>
          <xdr:rowOff>25400</xdr:rowOff>
        </xdr:from>
        <xdr:to>
          <xdr:col>14</xdr:col>
          <xdr:colOff>520700</xdr:colOff>
          <xdr:row>116</xdr:row>
          <xdr:rowOff>139700</xdr:rowOff>
        </xdr:to>
        <xdr:sp macro="" textlink="">
          <xdr:nvSpPr>
            <xdr:cNvPr id="32786" name="Check Box 18" hidden="1">
              <a:extLst>
                <a:ext uri="{63B3BB69-23CF-44E3-9099-C40C66FF867C}">
                  <a14:compatExt spid="_x0000_s32786"/>
                </a:ext>
                <a:ext uri="{FF2B5EF4-FFF2-40B4-BE49-F238E27FC236}">
                  <a16:creationId xmlns:a16="http://schemas.microsoft.com/office/drawing/2014/main" id="{00000000-0008-0000-1100-000012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114</xdr:row>
      <xdr:rowOff>112012</xdr:rowOff>
    </xdr:from>
    <xdr:to>
      <xdr:col>8</xdr:col>
      <xdr:colOff>353673</xdr:colOff>
      <xdr:row>115</xdr:row>
      <xdr:rowOff>114467</xdr:rowOff>
    </xdr:to>
    <xdr:pic>
      <xdr:nvPicPr>
        <xdr:cNvPr id="72" name="Picture 71" descr="mage result for template icon">
          <a:extLst>
            <a:ext uri="{FF2B5EF4-FFF2-40B4-BE49-F238E27FC236}">
              <a16:creationId xmlns:a16="http://schemas.microsoft.com/office/drawing/2014/main" id="{00000000-0008-0000-1100-000048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386893" y="21987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absolute">
        <xdr:from>
          <xdr:col>0</xdr:col>
          <xdr:colOff>0</xdr:colOff>
          <xdr:row>0</xdr:row>
          <xdr:rowOff>0</xdr:rowOff>
        </xdr:from>
        <xdr:to>
          <xdr:col>0</xdr:col>
          <xdr:colOff>0</xdr:colOff>
          <xdr:row>0</xdr:row>
          <xdr:rowOff>0</xdr:rowOff>
        </xdr:to>
        <xdr:sp macro="" textlink="">
          <xdr:nvSpPr>
            <xdr:cNvPr id="32787" name="Check Box 19" hidden="1">
              <a:extLst>
                <a:ext uri="{63B3BB69-23CF-44E3-9099-C40C66FF867C}">
                  <a14:compatExt spid="_x0000_s32787"/>
                </a:ext>
                <a:ext uri="{FF2B5EF4-FFF2-40B4-BE49-F238E27FC236}">
                  <a16:creationId xmlns:a16="http://schemas.microsoft.com/office/drawing/2014/main" id="{00000000-0008-0000-1100-0000138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120</xdr:row>
      <xdr:rowOff>112012</xdr:rowOff>
    </xdr:from>
    <xdr:to>
      <xdr:col>8</xdr:col>
      <xdr:colOff>369548</xdr:colOff>
      <xdr:row>121</xdr:row>
      <xdr:rowOff>114467</xdr:rowOff>
    </xdr:to>
    <xdr:pic>
      <xdr:nvPicPr>
        <xdr:cNvPr id="74" name="Picture 73" descr="mage result for template icon">
          <a:extLst>
            <a:ext uri="{FF2B5EF4-FFF2-40B4-BE49-F238E27FC236}">
              <a16:creationId xmlns:a16="http://schemas.microsoft.com/office/drawing/2014/main" id="{00000000-0008-0000-1100-00004A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6402768" y="23226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17</xdr:col>
      <xdr:colOff>190500</xdr:colOff>
      <xdr:row>0</xdr:row>
      <xdr:rowOff>25400</xdr:rowOff>
    </xdr:from>
    <xdr:to>
      <xdr:col>17</xdr:col>
      <xdr:colOff>190500</xdr:colOff>
      <xdr:row>3</xdr:row>
      <xdr:rowOff>190500</xdr:rowOff>
    </xdr:to>
    <xdr:cxnSp macro="">
      <xdr:nvCxnSpPr>
        <xdr:cNvPr id="64" name="Straight Connector 63">
          <a:extLst>
            <a:ext uri="{FF2B5EF4-FFF2-40B4-BE49-F238E27FC236}">
              <a16:creationId xmlns:a16="http://schemas.microsoft.com/office/drawing/2014/main" id="{00000000-0008-0000-1100-000040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190500</xdr:colOff>
      <xdr:row>0</xdr:row>
      <xdr:rowOff>25400</xdr:rowOff>
    </xdr:from>
    <xdr:to>
      <xdr:col>17</xdr:col>
      <xdr:colOff>190500</xdr:colOff>
      <xdr:row>3</xdr:row>
      <xdr:rowOff>190500</xdr:rowOff>
    </xdr:to>
    <xdr:cxnSp macro="">
      <xdr:nvCxnSpPr>
        <xdr:cNvPr id="66" name="Straight Connector 65">
          <a:extLst>
            <a:ext uri="{FF2B5EF4-FFF2-40B4-BE49-F238E27FC236}">
              <a16:creationId xmlns:a16="http://schemas.microsoft.com/office/drawing/2014/main" id="{00000000-0008-0000-1100-000042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1</xdr:row>
      <xdr:rowOff>204612</xdr:rowOff>
    </xdr:from>
    <xdr:to>
      <xdr:col>16</xdr:col>
      <xdr:colOff>482600</xdr:colOff>
      <xdr:row>3</xdr:row>
      <xdr:rowOff>49037</xdr:rowOff>
    </xdr:to>
    <xdr:pic>
      <xdr:nvPicPr>
        <xdr:cNvPr id="81" name="Picture 80" descr="Bildergebnis fÃ¼r glossary symbol">
          <a:extLst>
            <a:ext uri="{FF2B5EF4-FFF2-40B4-BE49-F238E27FC236}">
              <a16:creationId xmlns:a16="http://schemas.microsoft.com/office/drawing/2014/main" id="{00000000-0008-0000-1100-000051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54499" y="409865"/>
          <a:ext cx="328404" cy="3725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82" name="Picture 81" descr="Ãhnliches Foto">
          <a:extLst>
            <a:ext uri="{FF2B5EF4-FFF2-40B4-BE49-F238E27FC236}">
              <a16:creationId xmlns:a16="http://schemas.microsoft.com/office/drawing/2014/main" id="{00000000-0008-0000-1100-000052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652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54" name="Chart 53">
          <a:extLst>
            <a:ext uri="{FF2B5EF4-FFF2-40B4-BE49-F238E27FC236}">
              <a16:creationId xmlns:a16="http://schemas.microsoft.com/office/drawing/2014/main" id="{00000000-0008-0000-1100-00003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55" name="Group 54">
          <a:extLst>
            <a:ext uri="{FF2B5EF4-FFF2-40B4-BE49-F238E27FC236}">
              <a16:creationId xmlns:a16="http://schemas.microsoft.com/office/drawing/2014/main" id="{00000000-0008-0000-1100-000037000000}"/>
            </a:ext>
          </a:extLst>
        </xdr:cNvPr>
        <xdr:cNvGrpSpPr/>
      </xdr:nvGrpSpPr>
      <xdr:grpSpPr>
        <a:xfrm>
          <a:off x="4707953" y="1072853"/>
          <a:ext cx="4432694" cy="473210"/>
          <a:chOff x="4991100" y="1007567"/>
          <a:chExt cx="4480764" cy="464935"/>
        </a:xfrm>
      </xdr:grpSpPr>
      <xdr:pic>
        <xdr:nvPicPr>
          <xdr:cNvPr id="56" name="Picture 55">
            <a:extLst>
              <a:ext uri="{FF2B5EF4-FFF2-40B4-BE49-F238E27FC236}">
                <a16:creationId xmlns:a16="http://schemas.microsoft.com/office/drawing/2014/main" id="{00000000-0008-0000-1100-000038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57" name="Picture 56">
            <a:extLst>
              <a:ext uri="{FF2B5EF4-FFF2-40B4-BE49-F238E27FC236}">
                <a16:creationId xmlns:a16="http://schemas.microsoft.com/office/drawing/2014/main" id="{00000000-0008-0000-1100-000039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59" name="Straight Connector 58">
            <a:extLst>
              <a:ext uri="{FF2B5EF4-FFF2-40B4-BE49-F238E27FC236}">
                <a16:creationId xmlns:a16="http://schemas.microsoft.com/office/drawing/2014/main" id="{00000000-0008-0000-1100-00003B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60" name="Chart 59">
          <a:extLst>
            <a:ext uri="{FF2B5EF4-FFF2-40B4-BE49-F238E27FC236}">
              <a16:creationId xmlns:a16="http://schemas.microsoft.com/office/drawing/2014/main" id="{00000000-0008-0000-1100-00003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62" name="Chart 61">
          <a:extLst>
            <a:ext uri="{FF2B5EF4-FFF2-40B4-BE49-F238E27FC236}">
              <a16:creationId xmlns:a16="http://schemas.microsoft.com/office/drawing/2014/main" id="{00000000-0008-0000-1100-00003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83" name="Chart 82">
          <a:extLst>
            <a:ext uri="{FF2B5EF4-FFF2-40B4-BE49-F238E27FC236}">
              <a16:creationId xmlns:a16="http://schemas.microsoft.com/office/drawing/2014/main" id="{00000000-0008-0000-1100-00005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127000</xdr:colOff>
      <xdr:row>0</xdr:row>
      <xdr:rowOff>76200</xdr:rowOff>
    </xdr:from>
    <xdr:to>
      <xdr:col>3</xdr:col>
      <xdr:colOff>273050</xdr:colOff>
      <xdr:row>3</xdr:row>
      <xdr:rowOff>101600</xdr:rowOff>
    </xdr:to>
    <xdr:pic>
      <xdr:nvPicPr>
        <xdr:cNvPr id="69" name="Picture 68" descr="Image result for usaid logo">
          <a:extLst>
            <a:ext uri="{FF2B5EF4-FFF2-40B4-BE49-F238E27FC236}">
              <a16:creationId xmlns:a16="http://schemas.microsoft.com/office/drawing/2014/main" id="{00000000-0008-0000-1100-000045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27000" y="76200"/>
          <a:ext cx="200660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462343</xdr:colOff>
      <xdr:row>29</xdr:row>
      <xdr:rowOff>99312</xdr:rowOff>
    </xdr:from>
    <xdr:to>
      <xdr:col>11</xdr:col>
      <xdr:colOff>667998</xdr:colOff>
      <xdr:row>30</xdr:row>
      <xdr:rowOff>101767</xdr:rowOff>
    </xdr:to>
    <xdr:pic>
      <xdr:nvPicPr>
        <xdr:cNvPr id="71" name="Picture 70" descr="mage result for template icon">
          <a:extLst>
            <a:ext uri="{FF2B5EF4-FFF2-40B4-BE49-F238E27FC236}">
              <a16:creationId xmlns:a16="http://schemas.microsoft.com/office/drawing/2014/main" id="{00000000-0008-0000-1100-000047000000}"/>
            </a:ext>
          </a:extLst>
        </xdr:cNvPr>
        <xdr:cNvPicPr>
          <a:picLocks noChangeAspect="1" noChangeArrowheads="1"/>
        </xdr:cNvPicPr>
      </xdr:nvPicPr>
      <xdr:blipFill>
        <a:blip xmlns:r="http://schemas.openxmlformats.org/officeDocument/2006/relationships" r:embed="rId3">
          <a:alphaModFix amt="20000"/>
          <a:extLst>
            <a:ext uri="{28A0092B-C50C-407E-A947-70E740481C1C}">
              <a14:useLocalDpi xmlns:a14="http://schemas.microsoft.com/office/drawing/2010/main" val="0"/>
            </a:ext>
          </a:extLst>
        </a:blip>
        <a:srcRect/>
        <a:stretch>
          <a:fillRect/>
        </a:stretch>
      </xdr:blipFill>
      <xdr:spPr bwMode="auto">
        <a:xfrm>
          <a:off x="9263443" y="5204712"/>
          <a:ext cx="205655" cy="205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twoCellAnchor>
    <xdr:from>
      <xdr:col>6</xdr:col>
      <xdr:colOff>161969</xdr:colOff>
      <xdr:row>9</xdr:row>
      <xdr:rowOff>2052</xdr:rowOff>
    </xdr:from>
    <xdr:to>
      <xdr:col>6</xdr:col>
      <xdr:colOff>207688</xdr:colOff>
      <xdr:row>55</xdr:row>
      <xdr:rowOff>0</xdr:rowOff>
    </xdr:to>
    <xdr:sp macro="" textlink="">
      <xdr:nvSpPr>
        <xdr:cNvPr id="2" name="Rectangle 1">
          <a:extLst>
            <a:ext uri="{FF2B5EF4-FFF2-40B4-BE49-F238E27FC236}">
              <a16:creationId xmlns:a16="http://schemas.microsoft.com/office/drawing/2014/main" id="{00000000-0008-0000-1200-000002000000}"/>
            </a:ext>
          </a:extLst>
        </xdr:cNvPr>
        <xdr:cNvSpPr/>
      </xdr:nvSpPr>
      <xdr:spPr>
        <a:xfrm>
          <a:off x="4848269" y="1856252"/>
          <a:ext cx="45719" cy="9345148"/>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1200-000003000000}"/>
            </a:ext>
          </a:extLst>
        </xdr:cNvPr>
        <xdr:cNvCxnSpPr/>
      </xdr:nvCxnSpPr>
      <xdr:spPr>
        <a:xfrm>
          <a:off x="138684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1200-000004000000}"/>
            </a:ext>
          </a:extLst>
        </xdr:cNvPr>
        <xdr:cNvCxnSpPr/>
      </xdr:nvCxnSpPr>
      <xdr:spPr>
        <a:xfrm flipV="1">
          <a:off x="114300" y="2438400"/>
          <a:ext cx="48260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463588</xdr:colOff>
      <xdr:row>13</xdr:row>
      <xdr:rowOff>127898</xdr:rowOff>
    </xdr:from>
    <xdr:to>
      <xdr:col>5</xdr:col>
      <xdr:colOff>49106</xdr:colOff>
      <xdr:row>15</xdr:row>
      <xdr:rowOff>204902</xdr:rowOff>
    </xdr:to>
    <xdr:sp macro="" textlink="">
      <xdr:nvSpPr>
        <xdr:cNvPr id="28" name="Rectangle 27">
          <a:hlinkClick xmlns:r="http://schemas.openxmlformats.org/officeDocument/2006/relationships" r:id="rId1"/>
          <a:extLst>
            <a:ext uri="{FF2B5EF4-FFF2-40B4-BE49-F238E27FC236}">
              <a16:creationId xmlns:a16="http://schemas.microsoft.com/office/drawing/2014/main" id="{00000000-0008-0000-1200-00001C000000}"/>
            </a:ext>
          </a:extLst>
        </xdr:cNvPr>
        <xdr:cNvSpPr/>
      </xdr:nvSpPr>
      <xdr:spPr>
        <a:xfrm>
          <a:off x="1657388" y="2769498"/>
          <a:ext cx="2328718"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3000"/>
            </a:lnSpc>
          </a:pPr>
          <a:r>
            <a:rPr lang="en-IN" sz="1600">
              <a:solidFill>
                <a:srgbClr val="67707E"/>
              </a:solidFill>
              <a:latin typeface="Gill Sans MT" panose="020B0502020104020203" pitchFamily="34" charset="0"/>
              <a:ea typeface="Open Sans" charset="0"/>
              <a:cs typeface="Open Sans" charset="0"/>
            </a:rPr>
            <a:t>Prerequisites</a:t>
          </a:r>
        </a:p>
      </xdr:txBody>
    </xdr:sp>
    <xdr:clientData/>
  </xdr:twoCellAnchor>
  <xdr:twoCellAnchor editAs="oneCell">
    <xdr:from>
      <xdr:col>0</xdr:col>
      <xdr:colOff>280683</xdr:colOff>
      <xdr:row>13</xdr:row>
      <xdr:rowOff>76531</xdr:rowOff>
    </xdr:from>
    <xdr:to>
      <xdr:col>1</xdr:col>
      <xdr:colOff>106680</xdr:colOff>
      <xdr:row>14</xdr:row>
      <xdr:rowOff>181175</xdr:rowOff>
    </xdr:to>
    <xdr:pic>
      <xdr:nvPicPr>
        <xdr:cNvPr id="29" name="Picture 28" descr="mage result for project developer icon">
          <a:extLst>
            <a:ext uri="{FF2B5EF4-FFF2-40B4-BE49-F238E27FC236}">
              <a16:creationId xmlns:a16="http://schemas.microsoft.com/office/drawing/2014/main" id="{00000000-0008-0000-1200-00001D000000}"/>
            </a:ext>
          </a:extLst>
        </xdr:cNvPr>
        <xdr:cNvPicPr>
          <a:picLocks noChangeAspect="1" noChangeArrowheads="1"/>
        </xdr:cNvPicPr>
      </xdr:nvPicPr>
      <xdr:blipFill>
        <a:blip xmlns:r="http://schemas.openxmlformats.org/officeDocument/2006/relationships" r:embed="rId2">
          <a:alphaModFix amt="60000"/>
          <a:extLst>
            <a:ext uri="{28A0092B-C50C-407E-A947-70E740481C1C}">
              <a14:useLocalDpi xmlns:a14="http://schemas.microsoft.com/office/drawing/2010/main" val="0"/>
            </a:ext>
          </a:extLst>
        </a:blip>
        <a:srcRect/>
        <a:stretch>
          <a:fillRect/>
        </a:stretch>
      </xdr:blipFill>
      <xdr:spPr bwMode="auto">
        <a:xfrm>
          <a:off x="280683" y="2718131"/>
          <a:ext cx="296956" cy="31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619603</xdr:colOff>
      <xdr:row>16</xdr:row>
      <xdr:rowOff>19238</xdr:rowOff>
    </xdr:from>
    <xdr:ext cx="186954" cy="189006"/>
    <xdr:pic>
      <xdr:nvPicPr>
        <xdr:cNvPr id="30" name="Picture 29" descr="mage result for information icon">
          <a:extLst>
            <a:ext uri="{FF2B5EF4-FFF2-40B4-BE49-F238E27FC236}">
              <a16:creationId xmlns:a16="http://schemas.microsoft.com/office/drawing/2014/main" id="{00000000-0008-0000-1200-00001E000000}"/>
            </a:ext>
          </a:extLst>
        </xdr:cNvPr>
        <xdr:cNvPicPr>
          <a:picLocks noChangeAspect="1" noChangeArrowheads="1"/>
        </xdr:cNvPicPr>
      </xdr:nvPicPr>
      <xdr:blipFill>
        <a:blip xmlns:r="http://schemas.openxmlformats.org/officeDocument/2006/relationships" r:embed="rId3">
          <a:alphaModFix amt="30000"/>
          <a:grayscl/>
          <a:extLst>
            <a:ext uri="{28A0092B-C50C-407E-A947-70E740481C1C}">
              <a14:useLocalDpi xmlns:a14="http://schemas.microsoft.com/office/drawing/2010/main" val="0"/>
            </a:ext>
          </a:extLst>
        </a:blip>
        <a:srcRect/>
        <a:stretch>
          <a:fillRect/>
        </a:stretch>
      </xdr:blipFill>
      <xdr:spPr bwMode="auto">
        <a:xfrm>
          <a:off x="7675159" y="4945299"/>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xdr:col>
      <xdr:colOff>187234</xdr:colOff>
      <xdr:row>30</xdr:row>
      <xdr:rowOff>12823</xdr:rowOff>
    </xdr:from>
    <xdr:to>
      <xdr:col>5</xdr:col>
      <xdr:colOff>247650</xdr:colOff>
      <xdr:row>32</xdr:row>
      <xdr:rowOff>66545</xdr:rowOff>
    </xdr:to>
    <xdr:sp macro="" textlink="">
      <xdr:nvSpPr>
        <xdr:cNvPr id="31" name="Rectangle 30">
          <a:extLst>
            <a:ext uri="{FF2B5EF4-FFF2-40B4-BE49-F238E27FC236}">
              <a16:creationId xmlns:a16="http://schemas.microsoft.com/office/drawing/2014/main" id="{00000000-0008-0000-1200-00001F000000}"/>
            </a:ext>
          </a:extLst>
        </xdr:cNvPr>
        <xdr:cNvSpPr/>
      </xdr:nvSpPr>
      <xdr:spPr>
        <a:xfrm>
          <a:off x="2054134" y="5937373"/>
          <a:ext cx="2232116" cy="453772"/>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FPIC Process—Stages</a:t>
          </a:r>
        </a:p>
      </xdr:txBody>
    </xdr:sp>
    <xdr:clientData/>
  </xdr:twoCellAnchor>
  <mc:AlternateContent xmlns:mc="http://schemas.openxmlformats.org/markup-compatibility/2006">
    <mc:Choice xmlns:a14="http://schemas.microsoft.com/office/drawing/2010/main" Requires="a14">
      <xdr:twoCellAnchor editAs="oneCell">
        <xdr:from>
          <xdr:col>14</xdr:col>
          <xdr:colOff>228600</xdr:colOff>
          <xdr:row>23</xdr:row>
          <xdr:rowOff>25400</xdr:rowOff>
        </xdr:from>
        <xdr:to>
          <xdr:col>14</xdr:col>
          <xdr:colOff>520700</xdr:colOff>
          <xdr:row>24</xdr:row>
          <xdr:rowOff>139700</xdr:rowOff>
        </xdr:to>
        <xdr:sp macro="" textlink="">
          <xdr:nvSpPr>
            <xdr:cNvPr id="35841" name="Check Box 1" hidden="1">
              <a:extLst>
                <a:ext uri="{63B3BB69-23CF-44E3-9099-C40C66FF867C}">
                  <a14:compatExt spid="_x0000_s35841"/>
                </a:ext>
                <a:ext uri="{FF2B5EF4-FFF2-40B4-BE49-F238E27FC236}">
                  <a16:creationId xmlns:a16="http://schemas.microsoft.com/office/drawing/2014/main" id="{00000000-0008-0000-1200-0000018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22</xdr:row>
      <xdr:rowOff>112012</xdr:rowOff>
    </xdr:from>
    <xdr:to>
      <xdr:col>8</xdr:col>
      <xdr:colOff>353673</xdr:colOff>
      <xdr:row>23</xdr:row>
      <xdr:rowOff>114467</xdr:rowOff>
    </xdr:to>
    <xdr:pic>
      <xdr:nvPicPr>
        <xdr:cNvPr id="33" name="Picture 32" descr="mage result for template icon">
          <a:extLst>
            <a:ext uri="{FF2B5EF4-FFF2-40B4-BE49-F238E27FC236}">
              <a16:creationId xmlns:a16="http://schemas.microsoft.com/office/drawing/2014/main" id="{00000000-0008-0000-1200-000021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386893" y="46522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29</xdr:row>
          <xdr:rowOff>25400</xdr:rowOff>
        </xdr:from>
        <xdr:to>
          <xdr:col>14</xdr:col>
          <xdr:colOff>520700</xdr:colOff>
          <xdr:row>30</xdr:row>
          <xdr:rowOff>139700</xdr:rowOff>
        </xdr:to>
        <xdr:sp macro="" textlink="">
          <xdr:nvSpPr>
            <xdr:cNvPr id="35842" name="Check Box 2" hidden="1">
              <a:extLst>
                <a:ext uri="{63B3BB69-23CF-44E3-9099-C40C66FF867C}">
                  <a14:compatExt spid="_x0000_s35842"/>
                </a:ext>
                <a:ext uri="{FF2B5EF4-FFF2-40B4-BE49-F238E27FC236}">
                  <a16:creationId xmlns:a16="http://schemas.microsoft.com/office/drawing/2014/main" id="{00000000-0008-0000-1200-0000028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132143</xdr:colOff>
      <xdr:row>28</xdr:row>
      <xdr:rowOff>112012</xdr:rowOff>
    </xdr:from>
    <xdr:to>
      <xdr:col>8</xdr:col>
      <xdr:colOff>337798</xdr:colOff>
      <xdr:row>29</xdr:row>
      <xdr:rowOff>114467</xdr:rowOff>
    </xdr:to>
    <xdr:pic>
      <xdr:nvPicPr>
        <xdr:cNvPr id="35" name="Picture 34" descr="mage result for template icon">
          <a:extLst>
            <a:ext uri="{FF2B5EF4-FFF2-40B4-BE49-F238E27FC236}">
              <a16:creationId xmlns:a16="http://schemas.microsoft.com/office/drawing/2014/main" id="{00000000-0008-0000-1200-000023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371018" y="5890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35</xdr:row>
          <xdr:rowOff>25400</xdr:rowOff>
        </xdr:from>
        <xdr:to>
          <xdr:col>14</xdr:col>
          <xdr:colOff>520700</xdr:colOff>
          <xdr:row>36</xdr:row>
          <xdr:rowOff>139700</xdr:rowOff>
        </xdr:to>
        <xdr:sp macro="" textlink="">
          <xdr:nvSpPr>
            <xdr:cNvPr id="35843" name="Check Box 3" hidden="1">
              <a:extLst>
                <a:ext uri="{63B3BB69-23CF-44E3-9099-C40C66FF867C}">
                  <a14:compatExt spid="_x0000_s35843"/>
                </a:ext>
                <a:ext uri="{FF2B5EF4-FFF2-40B4-BE49-F238E27FC236}">
                  <a16:creationId xmlns:a16="http://schemas.microsoft.com/office/drawing/2014/main" id="{00000000-0008-0000-1200-0000038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34</xdr:row>
      <xdr:rowOff>112012</xdr:rowOff>
    </xdr:from>
    <xdr:to>
      <xdr:col>8</xdr:col>
      <xdr:colOff>369548</xdr:colOff>
      <xdr:row>35</xdr:row>
      <xdr:rowOff>114467</xdr:rowOff>
    </xdr:to>
    <xdr:pic>
      <xdr:nvPicPr>
        <xdr:cNvPr id="37" name="Picture 36" descr="mage result for template icon">
          <a:extLst>
            <a:ext uri="{FF2B5EF4-FFF2-40B4-BE49-F238E27FC236}">
              <a16:creationId xmlns:a16="http://schemas.microsoft.com/office/drawing/2014/main" id="{00000000-0008-0000-1200-000025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402768" y="7128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47</xdr:row>
          <xdr:rowOff>25400</xdr:rowOff>
        </xdr:from>
        <xdr:to>
          <xdr:col>14</xdr:col>
          <xdr:colOff>520700</xdr:colOff>
          <xdr:row>48</xdr:row>
          <xdr:rowOff>139700</xdr:rowOff>
        </xdr:to>
        <xdr:sp macro="" textlink="">
          <xdr:nvSpPr>
            <xdr:cNvPr id="35844" name="Check Box 4" hidden="1">
              <a:extLst>
                <a:ext uri="{63B3BB69-23CF-44E3-9099-C40C66FF867C}">
                  <a14:compatExt spid="_x0000_s35844"/>
                </a:ext>
                <a:ext uri="{FF2B5EF4-FFF2-40B4-BE49-F238E27FC236}">
                  <a16:creationId xmlns:a16="http://schemas.microsoft.com/office/drawing/2014/main" id="{00000000-0008-0000-1200-0000048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46</xdr:row>
      <xdr:rowOff>112012</xdr:rowOff>
    </xdr:from>
    <xdr:to>
      <xdr:col>8</xdr:col>
      <xdr:colOff>369548</xdr:colOff>
      <xdr:row>47</xdr:row>
      <xdr:rowOff>114467</xdr:rowOff>
    </xdr:to>
    <xdr:pic>
      <xdr:nvPicPr>
        <xdr:cNvPr id="39" name="Picture 38" descr="mage result for template icon">
          <a:extLst>
            <a:ext uri="{FF2B5EF4-FFF2-40B4-BE49-F238E27FC236}">
              <a16:creationId xmlns:a16="http://schemas.microsoft.com/office/drawing/2014/main" id="{00000000-0008-0000-1200-000027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402768" y="96052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41</xdr:row>
          <xdr:rowOff>25400</xdr:rowOff>
        </xdr:from>
        <xdr:to>
          <xdr:col>14</xdr:col>
          <xdr:colOff>520700</xdr:colOff>
          <xdr:row>42</xdr:row>
          <xdr:rowOff>139700</xdr:rowOff>
        </xdr:to>
        <xdr:sp macro="" textlink="">
          <xdr:nvSpPr>
            <xdr:cNvPr id="35845" name="Check Box 5" hidden="1">
              <a:extLst>
                <a:ext uri="{63B3BB69-23CF-44E3-9099-C40C66FF867C}">
                  <a14:compatExt spid="_x0000_s35845"/>
                </a:ext>
                <a:ext uri="{FF2B5EF4-FFF2-40B4-BE49-F238E27FC236}">
                  <a16:creationId xmlns:a16="http://schemas.microsoft.com/office/drawing/2014/main" id="{00000000-0008-0000-1200-0000058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148018</xdr:colOff>
      <xdr:row>40</xdr:row>
      <xdr:rowOff>112012</xdr:rowOff>
    </xdr:from>
    <xdr:to>
      <xdr:col>8</xdr:col>
      <xdr:colOff>353673</xdr:colOff>
      <xdr:row>41</xdr:row>
      <xdr:rowOff>114467</xdr:rowOff>
    </xdr:to>
    <xdr:pic>
      <xdr:nvPicPr>
        <xdr:cNvPr id="41" name="Picture 40" descr="mage result for template icon">
          <a:extLst>
            <a:ext uri="{FF2B5EF4-FFF2-40B4-BE49-F238E27FC236}">
              <a16:creationId xmlns:a16="http://schemas.microsoft.com/office/drawing/2014/main" id="{00000000-0008-0000-1200-000029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386893" y="8367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17</xdr:col>
      <xdr:colOff>190500</xdr:colOff>
      <xdr:row>0</xdr:row>
      <xdr:rowOff>25400</xdr:rowOff>
    </xdr:from>
    <xdr:to>
      <xdr:col>17</xdr:col>
      <xdr:colOff>190500</xdr:colOff>
      <xdr:row>3</xdr:row>
      <xdr:rowOff>190500</xdr:rowOff>
    </xdr:to>
    <xdr:cxnSp macro="">
      <xdr:nvCxnSpPr>
        <xdr:cNvPr id="40" name="Straight Connector 39">
          <a:extLst>
            <a:ext uri="{FF2B5EF4-FFF2-40B4-BE49-F238E27FC236}">
              <a16:creationId xmlns:a16="http://schemas.microsoft.com/office/drawing/2014/main" id="{00000000-0008-0000-1200-000028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190500</xdr:colOff>
      <xdr:row>0</xdr:row>
      <xdr:rowOff>25400</xdr:rowOff>
    </xdr:from>
    <xdr:to>
      <xdr:col>17</xdr:col>
      <xdr:colOff>190500</xdr:colOff>
      <xdr:row>3</xdr:row>
      <xdr:rowOff>190500</xdr:rowOff>
    </xdr:to>
    <xdr:cxnSp macro="">
      <xdr:nvCxnSpPr>
        <xdr:cNvPr id="44" name="Straight Connector 43">
          <a:extLst>
            <a:ext uri="{FF2B5EF4-FFF2-40B4-BE49-F238E27FC236}">
              <a16:creationId xmlns:a16="http://schemas.microsoft.com/office/drawing/2014/main" id="{00000000-0008-0000-1200-00002C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25016</xdr:rowOff>
    </xdr:from>
    <xdr:to>
      <xdr:col>16</xdr:col>
      <xdr:colOff>485775</xdr:colOff>
      <xdr:row>3</xdr:row>
      <xdr:rowOff>125493</xdr:rowOff>
    </xdr:to>
    <xdr:pic>
      <xdr:nvPicPr>
        <xdr:cNvPr id="54" name="Picture 53" descr="Bildergebnis fÃ¼r glossary symbol">
          <a:extLst>
            <a:ext uri="{FF2B5EF4-FFF2-40B4-BE49-F238E27FC236}">
              <a16:creationId xmlns:a16="http://schemas.microsoft.com/office/drawing/2014/main" id="{00000000-0008-0000-1200-00003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54499" y="435521"/>
          <a:ext cx="328404" cy="3725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55" name="Picture 54" descr="Ãhnliches Foto">
          <a:extLst>
            <a:ext uri="{FF2B5EF4-FFF2-40B4-BE49-F238E27FC236}">
              <a16:creationId xmlns:a16="http://schemas.microsoft.com/office/drawing/2014/main" id="{00000000-0008-0000-1200-00003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652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42" name="Chart 41">
          <a:extLst>
            <a:ext uri="{FF2B5EF4-FFF2-40B4-BE49-F238E27FC236}">
              <a16:creationId xmlns:a16="http://schemas.microsoft.com/office/drawing/2014/main" id="{00000000-0008-0000-1200-00002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43" name="Group 42">
          <a:extLst>
            <a:ext uri="{FF2B5EF4-FFF2-40B4-BE49-F238E27FC236}">
              <a16:creationId xmlns:a16="http://schemas.microsoft.com/office/drawing/2014/main" id="{00000000-0008-0000-1200-00002B000000}"/>
            </a:ext>
          </a:extLst>
        </xdr:cNvPr>
        <xdr:cNvGrpSpPr/>
      </xdr:nvGrpSpPr>
      <xdr:grpSpPr>
        <a:xfrm>
          <a:off x="4720653" y="1072853"/>
          <a:ext cx="4432694" cy="473210"/>
          <a:chOff x="4991100" y="1007567"/>
          <a:chExt cx="4480764" cy="464935"/>
        </a:xfrm>
      </xdr:grpSpPr>
      <xdr:pic>
        <xdr:nvPicPr>
          <xdr:cNvPr id="56" name="Picture 55">
            <a:extLst>
              <a:ext uri="{FF2B5EF4-FFF2-40B4-BE49-F238E27FC236}">
                <a16:creationId xmlns:a16="http://schemas.microsoft.com/office/drawing/2014/main" id="{00000000-0008-0000-1200-000038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57" name="Picture 56">
            <a:extLst>
              <a:ext uri="{FF2B5EF4-FFF2-40B4-BE49-F238E27FC236}">
                <a16:creationId xmlns:a16="http://schemas.microsoft.com/office/drawing/2014/main" id="{00000000-0008-0000-1200-000039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58" name="Straight Connector 57">
            <a:extLst>
              <a:ext uri="{FF2B5EF4-FFF2-40B4-BE49-F238E27FC236}">
                <a16:creationId xmlns:a16="http://schemas.microsoft.com/office/drawing/2014/main" id="{00000000-0008-0000-1200-00003A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59" name="Chart 58">
          <a:extLst>
            <a:ext uri="{FF2B5EF4-FFF2-40B4-BE49-F238E27FC236}">
              <a16:creationId xmlns:a16="http://schemas.microsoft.com/office/drawing/2014/main" id="{00000000-0008-0000-1200-00003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60" name="Chart 59">
          <a:extLst>
            <a:ext uri="{FF2B5EF4-FFF2-40B4-BE49-F238E27FC236}">
              <a16:creationId xmlns:a16="http://schemas.microsoft.com/office/drawing/2014/main" id="{00000000-0008-0000-1200-00003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61" name="Chart 60">
          <a:extLst>
            <a:ext uri="{FF2B5EF4-FFF2-40B4-BE49-F238E27FC236}">
              <a16:creationId xmlns:a16="http://schemas.microsoft.com/office/drawing/2014/main" id="{00000000-0008-0000-1200-00003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139700</xdr:colOff>
      <xdr:row>0</xdr:row>
      <xdr:rowOff>76200</xdr:rowOff>
    </xdr:from>
    <xdr:to>
      <xdr:col>3</xdr:col>
      <xdr:colOff>276225</xdr:colOff>
      <xdr:row>3</xdr:row>
      <xdr:rowOff>142875</xdr:rowOff>
    </xdr:to>
    <xdr:pic>
      <xdr:nvPicPr>
        <xdr:cNvPr id="36" name="Picture 35" descr="Image result for usaid logo">
          <a:extLst>
            <a:ext uri="{FF2B5EF4-FFF2-40B4-BE49-F238E27FC236}">
              <a16:creationId xmlns:a16="http://schemas.microsoft.com/office/drawing/2014/main" id="{00000000-0008-0000-1200-000024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39700" y="76200"/>
          <a:ext cx="20066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1498600</xdr:colOff>
      <xdr:row>26</xdr:row>
      <xdr:rowOff>114300</xdr:rowOff>
    </xdr:from>
    <xdr:to>
      <xdr:col>9</xdr:col>
      <xdr:colOff>498475</xdr:colOff>
      <xdr:row>32</xdr:row>
      <xdr:rowOff>38100</xdr:rowOff>
    </xdr:to>
    <xdr:graphicFrame macro="">
      <xdr:nvGraphicFramePr>
        <xdr:cNvPr id="58" name="Chart 57">
          <a:extLst>
            <a:ext uri="{FF2B5EF4-FFF2-40B4-BE49-F238E27FC236}">
              <a16:creationId xmlns:a16="http://schemas.microsoft.com/office/drawing/2014/main" id="{00000000-0008-0000-0100-00003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98425</xdr:colOff>
      <xdr:row>7</xdr:row>
      <xdr:rowOff>0</xdr:rowOff>
    </xdr:from>
    <xdr:to>
      <xdr:col>8</xdr:col>
      <xdr:colOff>609600</xdr:colOff>
      <xdr:row>7</xdr:row>
      <xdr:rowOff>19050</xdr:rowOff>
    </xdr:to>
    <xdr:graphicFrame macro="">
      <xdr:nvGraphicFramePr>
        <xdr:cNvPr id="23" name="Chart 22">
          <a:extLst>
            <a:ext uri="{FF2B5EF4-FFF2-40B4-BE49-F238E27FC236}">
              <a16:creationId xmlns:a16="http://schemas.microsoft.com/office/drawing/2014/main" id="{00000000-0008-0000-0100-00001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1231900</xdr:colOff>
      <xdr:row>23</xdr:row>
      <xdr:rowOff>127000</xdr:rowOff>
    </xdr:from>
    <xdr:to>
      <xdr:col>9</xdr:col>
      <xdr:colOff>311727</xdr:colOff>
      <xdr:row>32</xdr:row>
      <xdr:rowOff>111125</xdr:rowOff>
    </xdr:to>
    <xdr:grpSp>
      <xdr:nvGrpSpPr>
        <xdr:cNvPr id="26" name="Group 25">
          <a:hlinkClick xmlns:r="http://schemas.openxmlformats.org/officeDocument/2006/relationships" r:id="rId3"/>
          <a:extLst>
            <a:ext uri="{FF2B5EF4-FFF2-40B4-BE49-F238E27FC236}">
              <a16:creationId xmlns:a16="http://schemas.microsoft.com/office/drawing/2014/main" id="{00000000-0008-0000-0100-00001A000000}"/>
            </a:ext>
          </a:extLst>
        </xdr:cNvPr>
        <xdr:cNvGrpSpPr/>
      </xdr:nvGrpSpPr>
      <xdr:grpSpPr>
        <a:xfrm>
          <a:off x="5795526" y="5039527"/>
          <a:ext cx="2820047" cy="1868191"/>
          <a:chOff x="3143250" y="5791200"/>
          <a:chExt cx="2839016" cy="1825625"/>
        </a:xfrm>
      </xdr:grpSpPr>
      <xdr:grpSp>
        <xdr:nvGrpSpPr>
          <xdr:cNvPr id="27" name="Group 26">
            <a:extLst>
              <a:ext uri="{FF2B5EF4-FFF2-40B4-BE49-F238E27FC236}">
                <a16:creationId xmlns:a16="http://schemas.microsoft.com/office/drawing/2014/main" id="{00000000-0008-0000-0100-00001B000000}"/>
              </a:ext>
            </a:extLst>
          </xdr:cNvPr>
          <xdr:cNvGrpSpPr/>
        </xdr:nvGrpSpPr>
        <xdr:grpSpPr>
          <a:xfrm>
            <a:off x="3143250" y="5791200"/>
            <a:ext cx="2839016" cy="1825625"/>
            <a:chOff x="3060700" y="2971800"/>
            <a:chExt cx="2839016" cy="1816100"/>
          </a:xfrm>
        </xdr:grpSpPr>
        <xdr:sp macro="" textlink="">
          <xdr:nvSpPr>
            <xdr:cNvPr id="33" name="Rounded Rectangle 32">
              <a:extLst>
                <a:ext uri="{FF2B5EF4-FFF2-40B4-BE49-F238E27FC236}">
                  <a16:creationId xmlns:a16="http://schemas.microsoft.com/office/drawing/2014/main" id="{00000000-0008-0000-0100-000021000000}"/>
                </a:ext>
              </a:extLst>
            </xdr:cNvPr>
            <xdr:cNvSpPr/>
          </xdr:nvSpPr>
          <xdr:spPr>
            <a:xfrm>
              <a:off x="3060700" y="2971800"/>
              <a:ext cx="2832100" cy="1816100"/>
            </a:xfrm>
            <a:prstGeom prst="roundRect">
              <a:avLst>
                <a:gd name="adj" fmla="val 3690"/>
              </a:avLst>
            </a:prstGeom>
            <a:noFill/>
            <a:ln>
              <a:solidFill>
                <a:schemeClr val="bg1">
                  <a:lumMod val="85000"/>
                </a:schemeClr>
              </a:solidFill>
            </a:ln>
            <a:effectLst>
              <a:outerShdw blurRad="38100" dist="38100" dir="5400000" algn="t"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Rectangle 33">
              <a:hlinkClick xmlns:r="http://schemas.openxmlformats.org/officeDocument/2006/relationships" r:id="rId3"/>
              <a:extLst>
                <a:ext uri="{FF2B5EF4-FFF2-40B4-BE49-F238E27FC236}">
                  <a16:creationId xmlns:a16="http://schemas.microsoft.com/office/drawing/2014/main" id="{00000000-0008-0000-0100-000022000000}"/>
                </a:ext>
              </a:extLst>
            </xdr:cNvPr>
            <xdr:cNvSpPr/>
          </xdr:nvSpPr>
          <xdr:spPr>
            <a:xfrm>
              <a:off x="3064159" y="3022733"/>
              <a:ext cx="2835557" cy="477054"/>
            </a:xfrm>
            <a:prstGeom prst="rect">
              <a:avLst/>
            </a:prstGeom>
          </xdr:spPr>
          <xdr:txBody>
            <a:bodyPr wrap="square" anchor="ctr">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3000"/>
                </a:lnSpc>
              </a:pPr>
              <a:r>
                <a:rPr lang="en-IN" sz="1300" b="1" i="0">
                  <a:solidFill>
                    <a:srgbClr val="313F49"/>
                  </a:solidFill>
                  <a:latin typeface="Open Sans Semibold" charset="0"/>
                  <a:ea typeface="Open Sans Semibold" charset="0"/>
                  <a:cs typeface="Open Sans Semibold" charset="0"/>
                </a:rPr>
                <a:t>Enabling Conditions</a:t>
              </a:r>
            </a:p>
          </xdr:txBody>
        </xdr:sp>
      </xdr:grpSp>
      <xdr:pic>
        <xdr:nvPicPr>
          <xdr:cNvPr id="28" name="Picture 27" descr="mage result for preconditions icon">
            <a:hlinkClick xmlns:r="http://schemas.openxmlformats.org/officeDocument/2006/relationships" r:id="rId4"/>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5">
            <a:alphaModFix amt="40000"/>
            <a:extLst>
              <a:ext uri="{28A0092B-C50C-407E-A947-70E740481C1C}">
                <a14:useLocalDpi xmlns:a14="http://schemas.microsoft.com/office/drawing/2010/main" val="0"/>
              </a:ext>
            </a:extLst>
          </a:blip>
          <a:srcRect/>
          <a:stretch>
            <a:fillRect/>
          </a:stretch>
        </xdr:blipFill>
        <xdr:spPr bwMode="auto">
          <a:xfrm>
            <a:off x="4392333" y="6321425"/>
            <a:ext cx="293308" cy="286961"/>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9</xdr:col>
      <xdr:colOff>1028700</xdr:colOff>
      <xdr:row>23</xdr:row>
      <xdr:rowOff>101600</xdr:rowOff>
    </xdr:from>
    <xdr:to>
      <xdr:col>13</xdr:col>
      <xdr:colOff>101600</xdr:colOff>
      <xdr:row>32</xdr:row>
      <xdr:rowOff>85725</xdr:rowOff>
    </xdr:to>
    <xdr:grpSp>
      <xdr:nvGrpSpPr>
        <xdr:cNvPr id="36" name="Group 35">
          <a:extLst>
            <a:ext uri="{FF2B5EF4-FFF2-40B4-BE49-F238E27FC236}">
              <a16:creationId xmlns:a16="http://schemas.microsoft.com/office/drawing/2014/main" id="{00000000-0008-0000-0100-000024000000}"/>
            </a:ext>
          </a:extLst>
        </xdr:cNvPr>
        <xdr:cNvGrpSpPr/>
      </xdr:nvGrpSpPr>
      <xdr:grpSpPr>
        <a:xfrm>
          <a:off x="9332546" y="5014127"/>
          <a:ext cx="2813120" cy="1868191"/>
          <a:chOff x="3060700" y="3085504"/>
          <a:chExt cx="2832100" cy="1816100"/>
        </a:xfrm>
      </xdr:grpSpPr>
      <xdr:sp macro="" textlink="">
        <xdr:nvSpPr>
          <xdr:cNvPr id="40" name="Rounded Rectangle 39">
            <a:extLst>
              <a:ext uri="{FF2B5EF4-FFF2-40B4-BE49-F238E27FC236}">
                <a16:creationId xmlns:a16="http://schemas.microsoft.com/office/drawing/2014/main" id="{00000000-0008-0000-0100-000028000000}"/>
              </a:ext>
            </a:extLst>
          </xdr:cNvPr>
          <xdr:cNvSpPr/>
        </xdr:nvSpPr>
        <xdr:spPr>
          <a:xfrm>
            <a:off x="3060700" y="3085504"/>
            <a:ext cx="2832100" cy="1816100"/>
          </a:xfrm>
          <a:prstGeom prst="roundRect">
            <a:avLst>
              <a:gd name="adj" fmla="val 3690"/>
            </a:avLst>
          </a:prstGeom>
          <a:noFill/>
          <a:ln>
            <a:solidFill>
              <a:schemeClr val="bg1">
                <a:lumMod val="85000"/>
              </a:schemeClr>
            </a:solidFill>
          </a:ln>
          <a:effectLst>
            <a:outerShdw blurRad="38100" dist="38100" dir="5400000" algn="t"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1" name="Rectangle 40">
            <a:hlinkClick xmlns:r="http://schemas.openxmlformats.org/officeDocument/2006/relationships" r:id="rId6"/>
            <a:extLst>
              <a:ext uri="{FF2B5EF4-FFF2-40B4-BE49-F238E27FC236}">
                <a16:creationId xmlns:a16="http://schemas.microsoft.com/office/drawing/2014/main" id="{00000000-0008-0000-0100-000029000000}"/>
              </a:ext>
            </a:extLst>
          </xdr:cNvPr>
          <xdr:cNvSpPr/>
        </xdr:nvSpPr>
        <xdr:spPr>
          <a:xfrm>
            <a:off x="3530600" y="3149071"/>
            <a:ext cx="1739900" cy="477054"/>
          </a:xfrm>
          <a:prstGeom prst="rect">
            <a:avLst/>
          </a:prstGeom>
        </xdr:spPr>
        <xdr:txBody>
          <a:bodyPr wrap="square" anchor="ctr">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3000"/>
              </a:lnSpc>
            </a:pPr>
            <a:r>
              <a:rPr lang="en-IN" sz="1300" b="1" i="0">
                <a:solidFill>
                  <a:srgbClr val="313F49"/>
                </a:solidFill>
                <a:latin typeface="Open Sans Semibold" charset="0"/>
                <a:ea typeface="Open Sans Semibold" charset="0"/>
                <a:cs typeface="Open Sans Semibold" charset="0"/>
              </a:rPr>
              <a:t>      User</a:t>
            </a:r>
            <a:r>
              <a:rPr lang="en-IN" sz="1300" b="1" i="0" baseline="0">
                <a:solidFill>
                  <a:srgbClr val="313F49"/>
                </a:solidFill>
                <a:latin typeface="Open Sans Semibold" charset="0"/>
                <a:ea typeface="Open Sans Semibold" charset="0"/>
                <a:cs typeface="Open Sans Semibold" charset="0"/>
              </a:rPr>
              <a:t> </a:t>
            </a:r>
            <a:r>
              <a:rPr lang="en-IN" sz="1300" b="1" i="0">
                <a:solidFill>
                  <a:srgbClr val="313F49"/>
                </a:solidFill>
                <a:latin typeface="Open Sans Semibold" charset="0"/>
                <a:ea typeface="Open Sans Semibold" charset="0"/>
                <a:cs typeface="Open Sans Semibold" charset="0"/>
              </a:rPr>
              <a:t>Guide</a:t>
            </a:r>
          </a:p>
        </xdr:txBody>
      </xdr:sp>
    </xdr:grpSp>
    <xdr:clientData/>
  </xdr:twoCellAnchor>
  <xdr:twoCellAnchor>
    <xdr:from>
      <xdr:col>13</xdr:col>
      <xdr:colOff>685800</xdr:colOff>
      <xdr:row>23</xdr:row>
      <xdr:rowOff>88900</xdr:rowOff>
    </xdr:from>
    <xdr:to>
      <xdr:col>16</xdr:col>
      <xdr:colOff>0</xdr:colOff>
      <xdr:row>32</xdr:row>
      <xdr:rowOff>73025</xdr:rowOff>
    </xdr:to>
    <xdr:grpSp>
      <xdr:nvGrpSpPr>
        <xdr:cNvPr id="43" name="Group 42">
          <a:hlinkClick xmlns:r="http://schemas.openxmlformats.org/officeDocument/2006/relationships" r:id="rId7"/>
          <a:extLst>
            <a:ext uri="{FF2B5EF4-FFF2-40B4-BE49-F238E27FC236}">
              <a16:creationId xmlns:a16="http://schemas.microsoft.com/office/drawing/2014/main" id="{00000000-0008-0000-0100-00002B000000}"/>
            </a:ext>
          </a:extLst>
        </xdr:cNvPr>
        <xdr:cNvGrpSpPr/>
      </xdr:nvGrpSpPr>
      <xdr:grpSpPr>
        <a:xfrm>
          <a:off x="12729866" y="5001427"/>
          <a:ext cx="2817167" cy="1868191"/>
          <a:chOff x="3060700" y="2971800"/>
          <a:chExt cx="2832100" cy="1816100"/>
        </a:xfrm>
      </xdr:grpSpPr>
      <xdr:sp macro="" textlink="">
        <xdr:nvSpPr>
          <xdr:cNvPr id="47" name="Rounded Rectangle 46">
            <a:extLst>
              <a:ext uri="{FF2B5EF4-FFF2-40B4-BE49-F238E27FC236}">
                <a16:creationId xmlns:a16="http://schemas.microsoft.com/office/drawing/2014/main" id="{00000000-0008-0000-0100-00002F000000}"/>
              </a:ext>
            </a:extLst>
          </xdr:cNvPr>
          <xdr:cNvSpPr/>
        </xdr:nvSpPr>
        <xdr:spPr>
          <a:xfrm>
            <a:off x="3060700" y="2971800"/>
            <a:ext cx="2832100" cy="1816100"/>
          </a:xfrm>
          <a:prstGeom prst="roundRect">
            <a:avLst>
              <a:gd name="adj" fmla="val 3690"/>
            </a:avLst>
          </a:prstGeom>
          <a:noFill/>
          <a:ln>
            <a:solidFill>
              <a:schemeClr val="bg1">
                <a:lumMod val="85000"/>
              </a:schemeClr>
            </a:solidFill>
          </a:ln>
          <a:effectLst>
            <a:outerShdw blurRad="38100" dist="38100" dir="5400000" algn="t"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8" name="Rectangle 47">
            <a:hlinkClick xmlns:r="http://schemas.openxmlformats.org/officeDocument/2006/relationships" r:id="rId7"/>
            <a:extLst>
              <a:ext uri="{FF2B5EF4-FFF2-40B4-BE49-F238E27FC236}">
                <a16:creationId xmlns:a16="http://schemas.microsoft.com/office/drawing/2014/main" id="{00000000-0008-0000-0100-000030000000}"/>
              </a:ext>
            </a:extLst>
          </xdr:cNvPr>
          <xdr:cNvSpPr/>
        </xdr:nvSpPr>
        <xdr:spPr>
          <a:xfrm>
            <a:off x="3060700" y="3073268"/>
            <a:ext cx="2832100" cy="477054"/>
          </a:xfrm>
          <a:prstGeom prst="rect">
            <a:avLst/>
          </a:prstGeom>
        </xdr:spPr>
        <xdr:txBody>
          <a:bodyPr wrap="square" anchor="ctr">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3000"/>
              </a:lnSpc>
            </a:pPr>
            <a:r>
              <a:rPr lang="en-IN" sz="1300" b="1" i="0">
                <a:solidFill>
                  <a:srgbClr val="313F49"/>
                </a:solidFill>
                <a:latin typeface="Open Sans Semibold" charset="0"/>
                <a:ea typeface="Open Sans Semibold" charset="0"/>
                <a:cs typeface="Open Sans Semibold" charset="0"/>
              </a:rPr>
              <a:t>Glossary</a:t>
            </a:r>
          </a:p>
        </xdr:txBody>
      </xdr:sp>
    </xdr:grpSp>
    <xdr:clientData/>
  </xdr:twoCellAnchor>
  <xdr:twoCellAnchor>
    <xdr:from>
      <xdr:col>1</xdr:col>
      <xdr:colOff>30018</xdr:colOff>
      <xdr:row>7</xdr:row>
      <xdr:rowOff>161637</xdr:rowOff>
    </xdr:from>
    <xdr:to>
      <xdr:col>5</xdr:col>
      <xdr:colOff>271318</xdr:colOff>
      <xdr:row>32</xdr:row>
      <xdr:rowOff>103909</xdr:rowOff>
    </xdr:to>
    <xdr:sp macro="" textlink="">
      <xdr:nvSpPr>
        <xdr:cNvPr id="54" name="Rounded Rectangle 53">
          <a:extLst>
            <a:ext uri="{FF2B5EF4-FFF2-40B4-BE49-F238E27FC236}">
              <a16:creationId xmlns:a16="http://schemas.microsoft.com/office/drawing/2014/main" id="{00000000-0008-0000-0100-000036000000}"/>
            </a:ext>
          </a:extLst>
        </xdr:cNvPr>
        <xdr:cNvSpPr/>
      </xdr:nvSpPr>
      <xdr:spPr>
        <a:xfrm>
          <a:off x="861291" y="992910"/>
          <a:ext cx="4005118" cy="5172363"/>
        </a:xfrm>
        <a:prstGeom prst="roundRect">
          <a:avLst>
            <a:gd name="adj" fmla="val 3690"/>
          </a:avLst>
        </a:prstGeom>
        <a:noFill/>
        <a:ln>
          <a:solidFill>
            <a:schemeClr val="bg1">
              <a:lumMod val="75000"/>
            </a:schemeClr>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editAs="oneCell">
    <xdr:from>
      <xdr:col>15</xdr:col>
      <xdr:colOff>12699</xdr:colOff>
      <xdr:row>26</xdr:row>
      <xdr:rowOff>25400</xdr:rowOff>
    </xdr:from>
    <xdr:to>
      <xdr:col>15</xdr:col>
      <xdr:colOff>435355</xdr:colOff>
      <xdr:row>27</xdr:row>
      <xdr:rowOff>184078</xdr:rowOff>
    </xdr:to>
    <xdr:pic>
      <xdr:nvPicPr>
        <xdr:cNvPr id="60" name="Picture 59" descr="Bildergebnis fÃ¼r glossary symbol">
          <a:hlinkClick xmlns:r="http://schemas.openxmlformats.org/officeDocument/2006/relationships" r:id="rId7"/>
          <a:extLst>
            <a:ext uri="{FF2B5EF4-FFF2-40B4-BE49-F238E27FC236}">
              <a16:creationId xmlns:a16="http://schemas.microsoft.com/office/drawing/2014/main" id="{00000000-0008-0000-0100-00003C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3995399" y="5448300"/>
          <a:ext cx="422656" cy="4226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317500</xdr:colOff>
      <xdr:row>25</xdr:row>
      <xdr:rowOff>152400</xdr:rowOff>
    </xdr:from>
    <xdr:to>
      <xdr:col>11</xdr:col>
      <xdr:colOff>771525</xdr:colOff>
      <xdr:row>27</xdr:row>
      <xdr:rowOff>86911</xdr:rowOff>
    </xdr:to>
    <xdr:pic>
      <xdr:nvPicPr>
        <xdr:cNvPr id="63" name="Picture 62" descr="Ãhnliches Foto">
          <a:hlinkClick xmlns:r="http://schemas.openxmlformats.org/officeDocument/2006/relationships" r:id="rId6"/>
          <a:extLst>
            <a:ext uri="{FF2B5EF4-FFF2-40B4-BE49-F238E27FC236}">
              <a16:creationId xmlns:a16="http://schemas.microsoft.com/office/drawing/2014/main" id="{00000000-0008-0000-0100-00003F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0541000" y="46482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117784</xdr:colOff>
      <xdr:row>0</xdr:row>
      <xdr:rowOff>76926</xdr:rowOff>
    </xdr:from>
    <xdr:to>
      <xdr:col>1</xdr:col>
      <xdr:colOff>1288311</xdr:colOff>
      <xdr:row>3</xdr:row>
      <xdr:rowOff>97691</xdr:rowOff>
    </xdr:to>
    <xdr:pic>
      <xdr:nvPicPr>
        <xdr:cNvPr id="24" name="Picture 23" descr="Image result for usaid logo">
          <a:extLst>
            <a:ext uri="{FF2B5EF4-FFF2-40B4-BE49-F238E27FC236}">
              <a16:creationId xmlns:a16="http://schemas.microsoft.com/office/drawing/2014/main" id="{00000000-0008-0000-0100-000018000000}"/>
            </a:ext>
          </a:extLst>
        </xdr:cNvPr>
        <xdr:cNvPicPr>
          <a:picLocks noChangeAspect="1" noChangeArrowheads="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24616" b="26154"/>
        <a:stretch/>
      </xdr:blipFill>
      <xdr:spPr bwMode="auto">
        <a:xfrm>
          <a:off x="117784" y="76926"/>
          <a:ext cx="1997109" cy="6487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154196</xdr:colOff>
      <xdr:row>2</xdr:row>
      <xdr:rowOff>37844</xdr:rowOff>
    </xdr:from>
    <xdr:to>
      <xdr:col>16</xdr:col>
      <xdr:colOff>485775</xdr:colOff>
      <xdr:row>3</xdr:row>
      <xdr:rowOff>124226</xdr:rowOff>
    </xdr:to>
    <xdr:pic>
      <xdr:nvPicPr>
        <xdr:cNvPr id="25" name="Picture 24" descr="Bildergebnis fÃ¼r glossary symbol">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3616196" y="444244"/>
          <a:ext cx="328404" cy="3703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122429</xdr:rowOff>
    </xdr:to>
    <xdr:pic>
      <xdr:nvPicPr>
        <xdr:cNvPr id="29" name="Picture 28" descr="Ãhnliches Foto">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36017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xdr:from>
      <xdr:col>6</xdr:col>
      <xdr:colOff>98469</xdr:colOff>
      <xdr:row>9</xdr:row>
      <xdr:rowOff>2051</xdr:rowOff>
    </xdr:from>
    <xdr:to>
      <xdr:col>6</xdr:col>
      <xdr:colOff>144188</xdr:colOff>
      <xdr:row>74</xdr:row>
      <xdr:rowOff>0</xdr:rowOff>
    </xdr:to>
    <xdr:sp macro="" textlink="">
      <xdr:nvSpPr>
        <xdr:cNvPr id="2" name="Rectangle 1">
          <a:extLst>
            <a:ext uri="{FF2B5EF4-FFF2-40B4-BE49-F238E27FC236}">
              <a16:creationId xmlns:a16="http://schemas.microsoft.com/office/drawing/2014/main" id="{00000000-0008-0000-1300-000002000000}"/>
            </a:ext>
          </a:extLst>
        </xdr:cNvPr>
        <xdr:cNvSpPr/>
      </xdr:nvSpPr>
      <xdr:spPr>
        <a:xfrm>
          <a:off x="4937169" y="1856251"/>
          <a:ext cx="45719" cy="13205949"/>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1300-000003000000}"/>
            </a:ext>
          </a:extLst>
        </xdr:cNvPr>
        <xdr:cNvCxnSpPr/>
      </xdr:nvCxnSpPr>
      <xdr:spPr>
        <a:xfrm>
          <a:off x="138684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1300-000004000000}"/>
            </a:ext>
          </a:extLst>
        </xdr:cNvPr>
        <xdr:cNvCxnSpPr/>
      </xdr:nvCxnSpPr>
      <xdr:spPr>
        <a:xfrm flipV="1">
          <a:off x="114300" y="2438400"/>
          <a:ext cx="48260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463588</xdr:colOff>
      <xdr:row>13</xdr:row>
      <xdr:rowOff>127898</xdr:rowOff>
    </xdr:from>
    <xdr:to>
      <xdr:col>5</xdr:col>
      <xdr:colOff>49106</xdr:colOff>
      <xdr:row>15</xdr:row>
      <xdr:rowOff>204902</xdr:rowOff>
    </xdr:to>
    <xdr:sp macro="" textlink="">
      <xdr:nvSpPr>
        <xdr:cNvPr id="28" name="Rectangle 27">
          <a:hlinkClick xmlns:r="http://schemas.openxmlformats.org/officeDocument/2006/relationships" r:id="rId1"/>
          <a:extLst>
            <a:ext uri="{FF2B5EF4-FFF2-40B4-BE49-F238E27FC236}">
              <a16:creationId xmlns:a16="http://schemas.microsoft.com/office/drawing/2014/main" id="{00000000-0008-0000-1300-00001C000000}"/>
            </a:ext>
          </a:extLst>
        </xdr:cNvPr>
        <xdr:cNvSpPr/>
      </xdr:nvSpPr>
      <xdr:spPr>
        <a:xfrm>
          <a:off x="1657388" y="2769498"/>
          <a:ext cx="2328718"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3000"/>
            </a:lnSpc>
          </a:pPr>
          <a:r>
            <a:rPr lang="en-IN" sz="1600">
              <a:solidFill>
                <a:srgbClr val="67707E"/>
              </a:solidFill>
              <a:latin typeface="Gill Sans MT" panose="020B0502020104020203" pitchFamily="34" charset="0"/>
              <a:ea typeface="Open Sans" charset="0"/>
              <a:cs typeface="Open Sans" charset="0"/>
            </a:rPr>
            <a:t>Prerequisites</a:t>
          </a:r>
        </a:p>
      </xdr:txBody>
    </xdr:sp>
    <xdr:clientData/>
  </xdr:twoCellAnchor>
  <xdr:twoCellAnchor editAs="oneCell">
    <xdr:from>
      <xdr:col>0</xdr:col>
      <xdr:colOff>280683</xdr:colOff>
      <xdr:row>13</xdr:row>
      <xdr:rowOff>76531</xdr:rowOff>
    </xdr:from>
    <xdr:to>
      <xdr:col>1</xdr:col>
      <xdr:colOff>40005</xdr:colOff>
      <xdr:row>14</xdr:row>
      <xdr:rowOff>178000</xdr:rowOff>
    </xdr:to>
    <xdr:pic>
      <xdr:nvPicPr>
        <xdr:cNvPr id="29" name="Picture 28" descr="mage result for project developer icon">
          <a:extLst>
            <a:ext uri="{FF2B5EF4-FFF2-40B4-BE49-F238E27FC236}">
              <a16:creationId xmlns:a16="http://schemas.microsoft.com/office/drawing/2014/main" id="{00000000-0008-0000-1300-00001D000000}"/>
            </a:ext>
          </a:extLst>
        </xdr:cNvPr>
        <xdr:cNvPicPr>
          <a:picLocks noChangeAspect="1" noChangeArrowheads="1"/>
        </xdr:cNvPicPr>
      </xdr:nvPicPr>
      <xdr:blipFill>
        <a:blip xmlns:r="http://schemas.openxmlformats.org/officeDocument/2006/relationships" r:embed="rId2">
          <a:alphaModFix amt="60000"/>
          <a:extLst>
            <a:ext uri="{28A0092B-C50C-407E-A947-70E740481C1C}">
              <a14:useLocalDpi xmlns:a14="http://schemas.microsoft.com/office/drawing/2010/main" val="0"/>
            </a:ext>
          </a:extLst>
        </a:blip>
        <a:srcRect/>
        <a:stretch>
          <a:fillRect/>
        </a:stretch>
      </xdr:blipFill>
      <xdr:spPr bwMode="auto">
        <a:xfrm>
          <a:off x="280683" y="2718131"/>
          <a:ext cx="296956" cy="31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619603</xdr:colOff>
      <xdr:row>16</xdr:row>
      <xdr:rowOff>19238</xdr:rowOff>
    </xdr:from>
    <xdr:ext cx="186954" cy="189006"/>
    <xdr:pic>
      <xdr:nvPicPr>
        <xdr:cNvPr id="30" name="Picture 29" descr="mage result for information icon">
          <a:extLst>
            <a:ext uri="{FF2B5EF4-FFF2-40B4-BE49-F238E27FC236}">
              <a16:creationId xmlns:a16="http://schemas.microsoft.com/office/drawing/2014/main" id="{00000000-0008-0000-1300-00001E000000}"/>
            </a:ext>
          </a:extLst>
        </xdr:cNvPr>
        <xdr:cNvPicPr>
          <a:picLocks noChangeAspect="1" noChangeArrowheads="1"/>
        </xdr:cNvPicPr>
      </xdr:nvPicPr>
      <xdr:blipFill>
        <a:blip xmlns:r="http://schemas.openxmlformats.org/officeDocument/2006/relationships" r:embed="rId3">
          <a:alphaModFix amt="30000"/>
          <a:grayscl/>
          <a:extLst>
            <a:ext uri="{28A0092B-C50C-407E-A947-70E740481C1C}">
              <a14:useLocalDpi xmlns:a14="http://schemas.microsoft.com/office/drawing/2010/main" val="0"/>
            </a:ext>
          </a:extLst>
        </a:blip>
        <a:srcRect/>
        <a:stretch>
          <a:fillRect/>
        </a:stretch>
      </xdr:blipFill>
      <xdr:spPr bwMode="auto">
        <a:xfrm>
          <a:off x="7680803" y="4896038"/>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xdr:col>
      <xdr:colOff>187234</xdr:colOff>
      <xdr:row>29</xdr:row>
      <xdr:rowOff>205248</xdr:rowOff>
    </xdr:from>
    <xdr:to>
      <xdr:col>5</xdr:col>
      <xdr:colOff>83095</xdr:colOff>
      <xdr:row>32</xdr:row>
      <xdr:rowOff>53717</xdr:rowOff>
    </xdr:to>
    <xdr:sp macro="" textlink="">
      <xdr:nvSpPr>
        <xdr:cNvPr id="31" name="Rectangle 30">
          <a:extLst>
            <a:ext uri="{FF2B5EF4-FFF2-40B4-BE49-F238E27FC236}">
              <a16:creationId xmlns:a16="http://schemas.microsoft.com/office/drawing/2014/main" id="{00000000-0008-0000-1300-00001F000000}"/>
            </a:ext>
          </a:extLst>
        </xdr:cNvPr>
        <xdr:cNvSpPr/>
      </xdr:nvSpPr>
      <xdr:spPr>
        <a:xfrm>
          <a:off x="1952534" y="6098048"/>
          <a:ext cx="2067561" cy="458069"/>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FPIC Process—Stages</a:t>
          </a:r>
        </a:p>
      </xdr:txBody>
    </xdr:sp>
    <xdr:clientData/>
  </xdr:twoCellAnchor>
  <mc:AlternateContent xmlns:mc="http://schemas.openxmlformats.org/markup-compatibility/2006">
    <mc:Choice xmlns:a14="http://schemas.microsoft.com/office/drawing/2010/main" Requires="a14">
      <xdr:twoCellAnchor editAs="oneCell">
        <xdr:from>
          <xdr:col>14</xdr:col>
          <xdr:colOff>228600</xdr:colOff>
          <xdr:row>23</xdr:row>
          <xdr:rowOff>25400</xdr:rowOff>
        </xdr:from>
        <xdr:to>
          <xdr:col>14</xdr:col>
          <xdr:colOff>520700</xdr:colOff>
          <xdr:row>24</xdr:row>
          <xdr:rowOff>139700</xdr:rowOff>
        </xdr:to>
        <xdr:sp macro="" textlink="">
          <xdr:nvSpPr>
            <xdr:cNvPr id="36865" name="Check Box 1" hidden="1">
              <a:extLst>
                <a:ext uri="{63B3BB69-23CF-44E3-9099-C40C66FF867C}">
                  <a14:compatExt spid="_x0000_s36865"/>
                </a:ext>
                <a:ext uri="{FF2B5EF4-FFF2-40B4-BE49-F238E27FC236}">
                  <a16:creationId xmlns:a16="http://schemas.microsoft.com/office/drawing/2014/main" id="{00000000-0008-0000-1300-0000019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22</xdr:row>
      <xdr:rowOff>112012</xdr:rowOff>
    </xdr:from>
    <xdr:to>
      <xdr:col>8</xdr:col>
      <xdr:colOff>369548</xdr:colOff>
      <xdr:row>23</xdr:row>
      <xdr:rowOff>114467</xdr:rowOff>
    </xdr:to>
    <xdr:pic>
      <xdr:nvPicPr>
        <xdr:cNvPr id="33" name="Picture 32" descr="mage result for template icon">
          <a:extLst>
            <a:ext uri="{FF2B5EF4-FFF2-40B4-BE49-F238E27FC236}">
              <a16:creationId xmlns:a16="http://schemas.microsoft.com/office/drawing/2014/main" id="{00000000-0008-0000-1300-000021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498018" y="46522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30</xdr:row>
          <xdr:rowOff>25400</xdr:rowOff>
        </xdr:from>
        <xdr:to>
          <xdr:col>14</xdr:col>
          <xdr:colOff>520700</xdr:colOff>
          <xdr:row>31</xdr:row>
          <xdr:rowOff>139700</xdr:rowOff>
        </xdr:to>
        <xdr:sp macro="" textlink="">
          <xdr:nvSpPr>
            <xdr:cNvPr id="36866" name="Check Box 2" hidden="1">
              <a:extLst>
                <a:ext uri="{63B3BB69-23CF-44E3-9099-C40C66FF867C}">
                  <a14:compatExt spid="_x0000_s36866"/>
                </a:ext>
                <a:ext uri="{FF2B5EF4-FFF2-40B4-BE49-F238E27FC236}">
                  <a16:creationId xmlns:a16="http://schemas.microsoft.com/office/drawing/2014/main" id="{00000000-0008-0000-1300-0000029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32</xdr:row>
      <xdr:rowOff>112012</xdr:rowOff>
    </xdr:from>
    <xdr:to>
      <xdr:col>8</xdr:col>
      <xdr:colOff>369548</xdr:colOff>
      <xdr:row>33</xdr:row>
      <xdr:rowOff>114467</xdr:rowOff>
    </xdr:to>
    <xdr:pic>
      <xdr:nvPicPr>
        <xdr:cNvPr id="35" name="Picture 34" descr="mage result for template icon">
          <a:extLst>
            <a:ext uri="{FF2B5EF4-FFF2-40B4-BE49-F238E27FC236}">
              <a16:creationId xmlns:a16="http://schemas.microsoft.com/office/drawing/2014/main" id="{00000000-0008-0000-1300-000023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498018" y="6716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39</xdr:row>
          <xdr:rowOff>25400</xdr:rowOff>
        </xdr:from>
        <xdr:to>
          <xdr:col>14</xdr:col>
          <xdr:colOff>520700</xdr:colOff>
          <xdr:row>40</xdr:row>
          <xdr:rowOff>139700</xdr:rowOff>
        </xdr:to>
        <xdr:sp macro="" textlink="">
          <xdr:nvSpPr>
            <xdr:cNvPr id="36867" name="Check Box 3" hidden="1">
              <a:extLst>
                <a:ext uri="{63B3BB69-23CF-44E3-9099-C40C66FF867C}">
                  <a14:compatExt spid="_x0000_s36867"/>
                </a:ext>
                <a:ext uri="{FF2B5EF4-FFF2-40B4-BE49-F238E27FC236}">
                  <a16:creationId xmlns:a16="http://schemas.microsoft.com/office/drawing/2014/main" id="{00000000-0008-0000-1300-0000039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38</xdr:row>
      <xdr:rowOff>112012</xdr:rowOff>
    </xdr:from>
    <xdr:to>
      <xdr:col>8</xdr:col>
      <xdr:colOff>369548</xdr:colOff>
      <xdr:row>39</xdr:row>
      <xdr:rowOff>114467</xdr:rowOff>
    </xdr:to>
    <xdr:pic>
      <xdr:nvPicPr>
        <xdr:cNvPr id="37" name="Picture 36" descr="mage result for template icon">
          <a:extLst>
            <a:ext uri="{FF2B5EF4-FFF2-40B4-BE49-F238E27FC236}">
              <a16:creationId xmlns:a16="http://schemas.microsoft.com/office/drawing/2014/main" id="{00000000-0008-0000-1300-000025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498018" y="79542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51</xdr:row>
          <xdr:rowOff>25400</xdr:rowOff>
        </xdr:from>
        <xdr:to>
          <xdr:col>14</xdr:col>
          <xdr:colOff>520700</xdr:colOff>
          <xdr:row>52</xdr:row>
          <xdr:rowOff>139700</xdr:rowOff>
        </xdr:to>
        <xdr:sp macro="" textlink="">
          <xdr:nvSpPr>
            <xdr:cNvPr id="36868" name="Check Box 4" hidden="1">
              <a:extLst>
                <a:ext uri="{63B3BB69-23CF-44E3-9099-C40C66FF867C}">
                  <a14:compatExt spid="_x0000_s36868"/>
                </a:ext>
                <a:ext uri="{FF2B5EF4-FFF2-40B4-BE49-F238E27FC236}">
                  <a16:creationId xmlns:a16="http://schemas.microsoft.com/office/drawing/2014/main" id="{00000000-0008-0000-1300-0000049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50</xdr:row>
      <xdr:rowOff>112012</xdr:rowOff>
    </xdr:from>
    <xdr:to>
      <xdr:col>8</xdr:col>
      <xdr:colOff>369548</xdr:colOff>
      <xdr:row>51</xdr:row>
      <xdr:rowOff>114467</xdr:rowOff>
    </xdr:to>
    <xdr:pic>
      <xdr:nvPicPr>
        <xdr:cNvPr id="39" name="Picture 38" descr="mage result for template icon">
          <a:extLst>
            <a:ext uri="{FF2B5EF4-FFF2-40B4-BE49-F238E27FC236}">
              <a16:creationId xmlns:a16="http://schemas.microsoft.com/office/drawing/2014/main" id="{00000000-0008-0000-1300-000027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498018" y="10430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45</xdr:row>
          <xdr:rowOff>25400</xdr:rowOff>
        </xdr:from>
        <xdr:to>
          <xdr:col>14</xdr:col>
          <xdr:colOff>520700</xdr:colOff>
          <xdr:row>46</xdr:row>
          <xdr:rowOff>139700</xdr:rowOff>
        </xdr:to>
        <xdr:sp macro="" textlink="">
          <xdr:nvSpPr>
            <xdr:cNvPr id="36869" name="Check Box 5" hidden="1">
              <a:extLst>
                <a:ext uri="{63B3BB69-23CF-44E3-9099-C40C66FF867C}">
                  <a14:compatExt spid="_x0000_s36869"/>
                </a:ext>
                <a:ext uri="{FF2B5EF4-FFF2-40B4-BE49-F238E27FC236}">
                  <a16:creationId xmlns:a16="http://schemas.microsoft.com/office/drawing/2014/main" id="{00000000-0008-0000-1300-0000059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44</xdr:row>
      <xdr:rowOff>112012</xdr:rowOff>
    </xdr:from>
    <xdr:to>
      <xdr:col>8</xdr:col>
      <xdr:colOff>369548</xdr:colOff>
      <xdr:row>45</xdr:row>
      <xdr:rowOff>114467</xdr:rowOff>
    </xdr:to>
    <xdr:pic>
      <xdr:nvPicPr>
        <xdr:cNvPr id="41" name="Picture 40" descr="mage result for template icon">
          <a:extLst>
            <a:ext uri="{FF2B5EF4-FFF2-40B4-BE49-F238E27FC236}">
              <a16:creationId xmlns:a16="http://schemas.microsoft.com/office/drawing/2014/main" id="{00000000-0008-0000-1300-000029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498018" y="91925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59</xdr:row>
          <xdr:rowOff>25400</xdr:rowOff>
        </xdr:from>
        <xdr:to>
          <xdr:col>14</xdr:col>
          <xdr:colOff>520700</xdr:colOff>
          <xdr:row>60</xdr:row>
          <xdr:rowOff>139700</xdr:rowOff>
        </xdr:to>
        <xdr:sp macro="" textlink="">
          <xdr:nvSpPr>
            <xdr:cNvPr id="36870" name="Check Box 6" hidden="1">
              <a:extLst>
                <a:ext uri="{63B3BB69-23CF-44E3-9099-C40C66FF867C}">
                  <a14:compatExt spid="_x0000_s36870"/>
                </a:ext>
                <a:ext uri="{FF2B5EF4-FFF2-40B4-BE49-F238E27FC236}">
                  <a16:creationId xmlns:a16="http://schemas.microsoft.com/office/drawing/2014/main" id="{00000000-0008-0000-1300-0000069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163893</xdr:colOff>
      <xdr:row>65</xdr:row>
      <xdr:rowOff>112012</xdr:rowOff>
    </xdr:from>
    <xdr:to>
      <xdr:col>8</xdr:col>
      <xdr:colOff>369548</xdr:colOff>
      <xdr:row>66</xdr:row>
      <xdr:rowOff>114467</xdr:rowOff>
    </xdr:to>
    <xdr:pic>
      <xdr:nvPicPr>
        <xdr:cNvPr id="43" name="Picture 42" descr="mage result for template icon">
          <a:extLst>
            <a:ext uri="{FF2B5EF4-FFF2-40B4-BE49-F238E27FC236}">
              <a16:creationId xmlns:a16="http://schemas.microsoft.com/office/drawing/2014/main" id="{00000000-0008-0000-1300-00002B000000}"/>
            </a:ext>
          </a:extLst>
        </xdr:cNvPr>
        <xdr:cNvPicPr>
          <a:picLocks noChangeAspect="1" noChangeArrowheads="1"/>
        </xdr:cNvPicPr>
      </xdr:nvPicPr>
      <xdr:blipFill>
        <a:blip xmlns:r="http://schemas.openxmlformats.org/officeDocument/2006/relationships" r:embed="rId4">
          <a:alphaModFix amt="20000"/>
          <a:extLst>
            <a:ext uri="{28A0092B-C50C-407E-A947-70E740481C1C}">
              <a14:useLocalDpi xmlns:a14="http://schemas.microsoft.com/office/drawing/2010/main" val="0"/>
            </a:ext>
          </a:extLst>
        </a:blip>
        <a:srcRect/>
        <a:stretch>
          <a:fillRect/>
        </a:stretch>
      </xdr:blipFill>
      <xdr:spPr bwMode="auto">
        <a:xfrm>
          <a:off x="6498018" y="135263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17</xdr:col>
      <xdr:colOff>190500</xdr:colOff>
      <xdr:row>0</xdr:row>
      <xdr:rowOff>25400</xdr:rowOff>
    </xdr:from>
    <xdr:to>
      <xdr:col>17</xdr:col>
      <xdr:colOff>190500</xdr:colOff>
      <xdr:row>3</xdr:row>
      <xdr:rowOff>190500</xdr:rowOff>
    </xdr:to>
    <xdr:cxnSp macro="">
      <xdr:nvCxnSpPr>
        <xdr:cNvPr id="42" name="Straight Connector 41">
          <a:extLst>
            <a:ext uri="{FF2B5EF4-FFF2-40B4-BE49-F238E27FC236}">
              <a16:creationId xmlns:a16="http://schemas.microsoft.com/office/drawing/2014/main" id="{00000000-0008-0000-1300-00002A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190500</xdr:colOff>
      <xdr:row>0</xdr:row>
      <xdr:rowOff>25400</xdr:rowOff>
    </xdr:from>
    <xdr:to>
      <xdr:col>17</xdr:col>
      <xdr:colOff>190500</xdr:colOff>
      <xdr:row>3</xdr:row>
      <xdr:rowOff>190500</xdr:rowOff>
    </xdr:to>
    <xdr:cxnSp macro="">
      <xdr:nvCxnSpPr>
        <xdr:cNvPr id="46" name="Straight Connector 45">
          <a:extLst>
            <a:ext uri="{FF2B5EF4-FFF2-40B4-BE49-F238E27FC236}">
              <a16:creationId xmlns:a16="http://schemas.microsoft.com/office/drawing/2014/main" id="{00000000-0008-0000-1300-00002E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25016</xdr:rowOff>
    </xdr:from>
    <xdr:to>
      <xdr:col>16</xdr:col>
      <xdr:colOff>482600</xdr:colOff>
      <xdr:row>3</xdr:row>
      <xdr:rowOff>122318</xdr:rowOff>
    </xdr:to>
    <xdr:pic>
      <xdr:nvPicPr>
        <xdr:cNvPr id="56" name="Picture 55" descr="Bildergebnis fÃ¼r glossary symbol">
          <a:extLst>
            <a:ext uri="{FF2B5EF4-FFF2-40B4-BE49-F238E27FC236}">
              <a16:creationId xmlns:a16="http://schemas.microsoft.com/office/drawing/2014/main" id="{00000000-0008-0000-1300-00003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54499" y="435521"/>
          <a:ext cx="328404" cy="3725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57" name="Picture 56" descr="Ãhnliches Foto">
          <a:extLst>
            <a:ext uri="{FF2B5EF4-FFF2-40B4-BE49-F238E27FC236}">
              <a16:creationId xmlns:a16="http://schemas.microsoft.com/office/drawing/2014/main" id="{00000000-0008-0000-1300-000039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652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44" name="Chart 43">
          <a:extLst>
            <a:ext uri="{FF2B5EF4-FFF2-40B4-BE49-F238E27FC236}">
              <a16:creationId xmlns:a16="http://schemas.microsoft.com/office/drawing/2014/main" id="{00000000-0008-0000-1300-00002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45" name="Group 44">
          <a:extLst>
            <a:ext uri="{FF2B5EF4-FFF2-40B4-BE49-F238E27FC236}">
              <a16:creationId xmlns:a16="http://schemas.microsoft.com/office/drawing/2014/main" id="{00000000-0008-0000-1300-00002D000000}"/>
            </a:ext>
          </a:extLst>
        </xdr:cNvPr>
        <xdr:cNvGrpSpPr/>
      </xdr:nvGrpSpPr>
      <xdr:grpSpPr>
        <a:xfrm>
          <a:off x="4873053" y="1072853"/>
          <a:ext cx="4432694" cy="473210"/>
          <a:chOff x="4991100" y="1007567"/>
          <a:chExt cx="4480764" cy="464935"/>
        </a:xfrm>
      </xdr:grpSpPr>
      <xdr:pic>
        <xdr:nvPicPr>
          <xdr:cNvPr id="58" name="Picture 57">
            <a:extLst>
              <a:ext uri="{FF2B5EF4-FFF2-40B4-BE49-F238E27FC236}">
                <a16:creationId xmlns:a16="http://schemas.microsoft.com/office/drawing/2014/main" id="{00000000-0008-0000-1300-00003A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59" name="Picture 58">
            <a:extLst>
              <a:ext uri="{FF2B5EF4-FFF2-40B4-BE49-F238E27FC236}">
                <a16:creationId xmlns:a16="http://schemas.microsoft.com/office/drawing/2014/main" id="{00000000-0008-0000-1300-00003B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60" name="Straight Connector 59">
            <a:extLst>
              <a:ext uri="{FF2B5EF4-FFF2-40B4-BE49-F238E27FC236}">
                <a16:creationId xmlns:a16="http://schemas.microsoft.com/office/drawing/2014/main" id="{00000000-0008-0000-1300-00003C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61" name="Chart 60">
          <a:extLst>
            <a:ext uri="{FF2B5EF4-FFF2-40B4-BE49-F238E27FC236}">
              <a16:creationId xmlns:a16="http://schemas.microsoft.com/office/drawing/2014/main" id="{00000000-0008-0000-1300-00003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62" name="Chart 61">
          <a:extLst>
            <a:ext uri="{FF2B5EF4-FFF2-40B4-BE49-F238E27FC236}">
              <a16:creationId xmlns:a16="http://schemas.microsoft.com/office/drawing/2014/main" id="{00000000-0008-0000-1300-00003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63" name="Chart 62">
          <a:extLst>
            <a:ext uri="{FF2B5EF4-FFF2-40B4-BE49-F238E27FC236}">
              <a16:creationId xmlns:a16="http://schemas.microsoft.com/office/drawing/2014/main" id="{00000000-0008-0000-1300-00003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114300</xdr:colOff>
      <xdr:row>0</xdr:row>
      <xdr:rowOff>88900</xdr:rowOff>
    </xdr:from>
    <xdr:to>
      <xdr:col>3</xdr:col>
      <xdr:colOff>196850</xdr:colOff>
      <xdr:row>3</xdr:row>
      <xdr:rowOff>139700</xdr:rowOff>
    </xdr:to>
    <xdr:pic>
      <xdr:nvPicPr>
        <xdr:cNvPr id="38" name="Picture 37" descr="Image result for usaid logo">
          <a:extLst>
            <a:ext uri="{FF2B5EF4-FFF2-40B4-BE49-F238E27FC236}">
              <a16:creationId xmlns:a16="http://schemas.microsoft.com/office/drawing/2014/main" id="{00000000-0008-0000-1300-000026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14300" y="88900"/>
          <a:ext cx="2006600" cy="673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1.xml><?xml version="1.0" encoding="utf-8"?>
<xdr:wsDr xmlns:xdr="http://schemas.openxmlformats.org/drawingml/2006/spreadsheetDrawing" xmlns:a="http://schemas.openxmlformats.org/drawingml/2006/main">
  <xdr:twoCellAnchor>
    <xdr:from>
      <xdr:col>6</xdr:col>
      <xdr:colOff>403268</xdr:colOff>
      <xdr:row>8</xdr:row>
      <xdr:rowOff>205251</xdr:rowOff>
    </xdr:from>
    <xdr:to>
      <xdr:col>6</xdr:col>
      <xdr:colOff>448987</xdr:colOff>
      <xdr:row>118</xdr:row>
      <xdr:rowOff>76970</xdr:rowOff>
    </xdr:to>
    <xdr:sp macro="" textlink="">
      <xdr:nvSpPr>
        <xdr:cNvPr id="2" name="Rectangle 1">
          <a:extLst>
            <a:ext uri="{FF2B5EF4-FFF2-40B4-BE49-F238E27FC236}">
              <a16:creationId xmlns:a16="http://schemas.microsoft.com/office/drawing/2014/main" id="{00000000-0008-0000-1400-000002000000}"/>
            </a:ext>
          </a:extLst>
        </xdr:cNvPr>
        <xdr:cNvSpPr/>
      </xdr:nvSpPr>
      <xdr:spPr>
        <a:xfrm>
          <a:off x="4995793" y="1847271"/>
          <a:ext cx="45719" cy="22244244"/>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1400-000003000000}"/>
            </a:ext>
          </a:extLst>
        </xdr:cNvPr>
        <xdr:cNvCxnSpPr/>
      </xdr:nvCxnSpPr>
      <xdr:spPr>
        <a:xfrm>
          <a:off x="140589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1400-000004000000}"/>
            </a:ext>
          </a:extLst>
        </xdr:cNvPr>
        <xdr:cNvCxnSpPr/>
      </xdr:nvCxnSpPr>
      <xdr:spPr>
        <a:xfrm flipV="1">
          <a:off x="114300" y="2438400"/>
          <a:ext cx="48260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14</xdr:col>
          <xdr:colOff>254000</xdr:colOff>
          <xdr:row>23</xdr:row>
          <xdr:rowOff>38100</xdr:rowOff>
        </xdr:from>
        <xdr:to>
          <xdr:col>14</xdr:col>
          <xdr:colOff>546100</xdr:colOff>
          <xdr:row>24</xdr:row>
          <xdr:rowOff>152400</xdr:rowOff>
        </xdr:to>
        <xdr:sp macro="" textlink="">
          <xdr:nvSpPr>
            <xdr:cNvPr id="37889" name="Check Box 1" hidden="1">
              <a:extLst>
                <a:ext uri="{63B3BB69-23CF-44E3-9099-C40C66FF867C}">
                  <a14:compatExt spid="_x0000_s37889"/>
                </a:ext>
                <a:ext uri="{FF2B5EF4-FFF2-40B4-BE49-F238E27FC236}">
                  <a16:creationId xmlns:a16="http://schemas.microsoft.com/office/drawing/2014/main" id="{00000000-0008-0000-1400-000001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324982</xdr:colOff>
      <xdr:row>22</xdr:row>
      <xdr:rowOff>73527</xdr:rowOff>
    </xdr:from>
    <xdr:to>
      <xdr:col>8</xdr:col>
      <xdr:colOff>530637</xdr:colOff>
      <xdr:row>23</xdr:row>
      <xdr:rowOff>75982</xdr:rowOff>
    </xdr:to>
    <xdr:pic>
      <xdr:nvPicPr>
        <xdr:cNvPr id="31" name="Picture 30" descr="mage result for template icon">
          <a:extLst>
            <a:ext uri="{FF2B5EF4-FFF2-40B4-BE49-F238E27FC236}">
              <a16:creationId xmlns:a16="http://schemas.microsoft.com/office/drawing/2014/main" id="{00000000-0008-0000-1400-00001F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65911" y="4563884"/>
          <a:ext cx="205655" cy="2065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254000</xdr:colOff>
          <xdr:row>29</xdr:row>
          <xdr:rowOff>38100</xdr:rowOff>
        </xdr:from>
        <xdr:to>
          <xdr:col>14</xdr:col>
          <xdr:colOff>546100</xdr:colOff>
          <xdr:row>30</xdr:row>
          <xdr:rowOff>152400</xdr:rowOff>
        </xdr:to>
        <xdr:sp macro="" textlink="">
          <xdr:nvSpPr>
            <xdr:cNvPr id="37890" name="Check Box 2" hidden="1">
              <a:extLst>
                <a:ext uri="{63B3BB69-23CF-44E3-9099-C40C66FF867C}">
                  <a14:compatExt spid="_x0000_s37890"/>
                </a:ext>
                <a:ext uri="{FF2B5EF4-FFF2-40B4-BE49-F238E27FC236}">
                  <a16:creationId xmlns:a16="http://schemas.microsoft.com/office/drawing/2014/main" id="{00000000-0008-0000-1400-000002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340147</xdr:colOff>
      <xdr:row>28</xdr:row>
      <xdr:rowOff>86355</xdr:rowOff>
    </xdr:from>
    <xdr:to>
      <xdr:col>8</xdr:col>
      <xdr:colOff>545802</xdr:colOff>
      <xdr:row>29</xdr:row>
      <xdr:rowOff>88810</xdr:rowOff>
    </xdr:to>
    <xdr:pic>
      <xdr:nvPicPr>
        <xdr:cNvPr id="33" name="Picture 32" descr="mage result for template icon">
          <a:extLst>
            <a:ext uri="{FF2B5EF4-FFF2-40B4-BE49-F238E27FC236}">
              <a16:creationId xmlns:a16="http://schemas.microsoft.com/office/drawing/2014/main" id="{00000000-0008-0000-1400-000021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81076" y="5801355"/>
          <a:ext cx="205655" cy="2065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266700</xdr:colOff>
          <xdr:row>35</xdr:row>
          <xdr:rowOff>25400</xdr:rowOff>
        </xdr:from>
        <xdr:to>
          <xdr:col>14</xdr:col>
          <xdr:colOff>558800</xdr:colOff>
          <xdr:row>36</xdr:row>
          <xdr:rowOff>139700</xdr:rowOff>
        </xdr:to>
        <xdr:sp macro="" textlink="">
          <xdr:nvSpPr>
            <xdr:cNvPr id="37891" name="Check Box 3" hidden="1">
              <a:extLst>
                <a:ext uri="{63B3BB69-23CF-44E3-9099-C40C66FF867C}">
                  <a14:compatExt spid="_x0000_s37891"/>
                </a:ext>
                <a:ext uri="{FF2B5EF4-FFF2-40B4-BE49-F238E27FC236}">
                  <a16:creationId xmlns:a16="http://schemas.microsoft.com/office/drawing/2014/main" id="{00000000-0008-0000-1400-000003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341704</xdr:colOff>
      <xdr:row>34</xdr:row>
      <xdr:rowOff>124840</xdr:rowOff>
    </xdr:from>
    <xdr:to>
      <xdr:col>8</xdr:col>
      <xdr:colOff>547359</xdr:colOff>
      <xdr:row>35</xdr:row>
      <xdr:rowOff>127295</xdr:rowOff>
    </xdr:to>
    <xdr:pic>
      <xdr:nvPicPr>
        <xdr:cNvPr id="35" name="Picture 34" descr="mage result for template icon">
          <a:extLst>
            <a:ext uri="{FF2B5EF4-FFF2-40B4-BE49-F238E27FC236}">
              <a16:creationId xmlns:a16="http://schemas.microsoft.com/office/drawing/2014/main" id="{00000000-0008-0000-1400-000023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82633" y="7064483"/>
          <a:ext cx="205655" cy="2065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47</xdr:row>
          <xdr:rowOff>38100</xdr:rowOff>
        </xdr:from>
        <xdr:to>
          <xdr:col>14</xdr:col>
          <xdr:colOff>520700</xdr:colOff>
          <xdr:row>48</xdr:row>
          <xdr:rowOff>152400</xdr:rowOff>
        </xdr:to>
        <xdr:sp macro="" textlink="">
          <xdr:nvSpPr>
            <xdr:cNvPr id="37892" name="Check Box 4" hidden="1">
              <a:extLst>
                <a:ext uri="{63B3BB69-23CF-44E3-9099-C40C66FF867C}">
                  <a14:compatExt spid="_x0000_s37892"/>
                </a:ext>
                <a:ext uri="{FF2B5EF4-FFF2-40B4-BE49-F238E27FC236}">
                  <a16:creationId xmlns:a16="http://schemas.microsoft.com/office/drawing/2014/main" id="{00000000-0008-0000-1400-000004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351418</xdr:colOff>
      <xdr:row>40</xdr:row>
      <xdr:rowOff>99184</xdr:rowOff>
    </xdr:from>
    <xdr:to>
      <xdr:col>8</xdr:col>
      <xdr:colOff>557073</xdr:colOff>
      <xdr:row>41</xdr:row>
      <xdr:rowOff>101639</xdr:rowOff>
    </xdr:to>
    <xdr:pic>
      <xdr:nvPicPr>
        <xdr:cNvPr id="37" name="Picture 36" descr="mage result for template icon">
          <a:extLst>
            <a:ext uri="{FF2B5EF4-FFF2-40B4-BE49-F238E27FC236}">
              <a16:creationId xmlns:a16="http://schemas.microsoft.com/office/drawing/2014/main" id="{00000000-0008-0000-1400-000025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92347" y="8263470"/>
          <a:ext cx="205655" cy="2065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336253</xdr:colOff>
      <xdr:row>46</xdr:row>
      <xdr:rowOff>86356</xdr:rowOff>
    </xdr:from>
    <xdr:to>
      <xdr:col>8</xdr:col>
      <xdr:colOff>541908</xdr:colOff>
      <xdr:row>47</xdr:row>
      <xdr:rowOff>88811</xdr:rowOff>
    </xdr:to>
    <xdr:pic>
      <xdr:nvPicPr>
        <xdr:cNvPr id="39" name="Picture 38" descr="mage result for template icon">
          <a:extLst>
            <a:ext uri="{FF2B5EF4-FFF2-40B4-BE49-F238E27FC236}">
              <a16:creationId xmlns:a16="http://schemas.microsoft.com/office/drawing/2014/main" id="{00000000-0008-0000-1400-000027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77182" y="9475285"/>
          <a:ext cx="205655" cy="2065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279400</xdr:colOff>
          <xdr:row>41</xdr:row>
          <xdr:rowOff>38100</xdr:rowOff>
        </xdr:from>
        <xdr:to>
          <xdr:col>14</xdr:col>
          <xdr:colOff>571500</xdr:colOff>
          <xdr:row>42</xdr:row>
          <xdr:rowOff>152400</xdr:rowOff>
        </xdr:to>
        <xdr:sp macro="" textlink="">
          <xdr:nvSpPr>
            <xdr:cNvPr id="37894" name="Check Box 6" hidden="1">
              <a:extLst>
                <a:ext uri="{63B3BB69-23CF-44E3-9099-C40C66FF867C}">
                  <a14:compatExt spid="_x0000_s37894"/>
                </a:ext>
                <a:ext uri="{FF2B5EF4-FFF2-40B4-BE49-F238E27FC236}">
                  <a16:creationId xmlns:a16="http://schemas.microsoft.com/office/drawing/2014/main" id="{00000000-0008-0000-1400-000006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57</xdr:row>
          <xdr:rowOff>203200</xdr:rowOff>
        </xdr:from>
        <xdr:to>
          <xdr:col>14</xdr:col>
          <xdr:colOff>520700</xdr:colOff>
          <xdr:row>58</xdr:row>
          <xdr:rowOff>317500</xdr:rowOff>
        </xdr:to>
        <xdr:sp macro="" textlink="">
          <xdr:nvSpPr>
            <xdr:cNvPr id="37895" name="Check Box 7" hidden="1">
              <a:extLst>
                <a:ext uri="{63B3BB69-23CF-44E3-9099-C40C66FF867C}">
                  <a14:compatExt spid="_x0000_s37895"/>
                </a:ext>
                <a:ext uri="{FF2B5EF4-FFF2-40B4-BE49-F238E27FC236}">
                  <a16:creationId xmlns:a16="http://schemas.microsoft.com/office/drawing/2014/main" id="{00000000-0008-0000-1400-000007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324982</xdr:colOff>
      <xdr:row>59</xdr:row>
      <xdr:rowOff>73528</xdr:rowOff>
    </xdr:from>
    <xdr:to>
      <xdr:col>8</xdr:col>
      <xdr:colOff>530637</xdr:colOff>
      <xdr:row>60</xdr:row>
      <xdr:rowOff>75984</xdr:rowOff>
    </xdr:to>
    <xdr:pic>
      <xdr:nvPicPr>
        <xdr:cNvPr id="43" name="Picture 42" descr="mage result for template icon">
          <a:extLst>
            <a:ext uri="{FF2B5EF4-FFF2-40B4-BE49-F238E27FC236}">
              <a16:creationId xmlns:a16="http://schemas.microsoft.com/office/drawing/2014/main" id="{00000000-0008-0000-1400-00002B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65911" y="12115849"/>
          <a:ext cx="205655" cy="206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388696</xdr:colOff>
      <xdr:row>15</xdr:row>
      <xdr:rowOff>26234</xdr:rowOff>
    </xdr:from>
    <xdr:ext cx="186954" cy="189006"/>
    <xdr:pic>
      <xdr:nvPicPr>
        <xdr:cNvPr id="44" name="Picture 43" descr="mage result for information icon">
          <a:extLst>
            <a:ext uri="{FF2B5EF4-FFF2-40B4-BE49-F238E27FC236}">
              <a16:creationId xmlns:a16="http://schemas.microsoft.com/office/drawing/2014/main" id="{00000000-0008-0000-1400-00002C000000}"/>
            </a:ext>
          </a:extLst>
        </xdr:cNvPr>
        <xdr:cNvPicPr>
          <a:picLocks noChangeAspect="1" noChangeArrowheads="1"/>
        </xdr:cNvPicPr>
      </xdr:nvPicPr>
      <xdr:blipFill>
        <a:blip xmlns:r="http://schemas.openxmlformats.org/officeDocument/2006/relationships" r:embed="rId2">
          <a:alphaModFix amt="30000"/>
          <a:grayscl/>
          <a:extLst>
            <a:ext uri="{28A0092B-C50C-407E-A947-70E740481C1C}">
              <a14:useLocalDpi xmlns:a14="http://schemas.microsoft.com/office/drawing/2010/main" val="0"/>
            </a:ext>
          </a:extLst>
        </a:blip>
        <a:srcRect/>
        <a:stretch>
          <a:fillRect/>
        </a:stretch>
      </xdr:blipFill>
      <xdr:spPr bwMode="auto">
        <a:xfrm>
          <a:off x="7675321" y="3521909"/>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465666</xdr:colOff>
      <xdr:row>51</xdr:row>
      <xdr:rowOff>116033</xdr:rowOff>
    </xdr:from>
    <xdr:ext cx="186954" cy="189006"/>
    <xdr:pic>
      <xdr:nvPicPr>
        <xdr:cNvPr id="45" name="Picture 44" descr="mage result for information icon">
          <a:extLst>
            <a:ext uri="{FF2B5EF4-FFF2-40B4-BE49-F238E27FC236}">
              <a16:creationId xmlns:a16="http://schemas.microsoft.com/office/drawing/2014/main" id="{00000000-0008-0000-1400-00002D000000}"/>
            </a:ext>
          </a:extLst>
        </xdr:cNvPr>
        <xdr:cNvPicPr>
          <a:picLocks noChangeAspect="1" noChangeArrowheads="1"/>
        </xdr:cNvPicPr>
      </xdr:nvPicPr>
      <xdr:blipFill>
        <a:blip xmlns:r="http://schemas.openxmlformats.org/officeDocument/2006/relationships" r:embed="rId2">
          <a:alphaModFix amt="30000"/>
          <a:grayscl/>
          <a:extLst>
            <a:ext uri="{28A0092B-C50C-407E-A947-70E740481C1C}">
              <a14:useLocalDpi xmlns:a14="http://schemas.microsoft.com/office/drawing/2010/main" val="0"/>
            </a:ext>
          </a:extLst>
        </a:blip>
        <a:srcRect/>
        <a:stretch>
          <a:fillRect/>
        </a:stretch>
      </xdr:blipFill>
      <xdr:spPr bwMode="auto">
        <a:xfrm>
          <a:off x="7752291" y="10812608"/>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228600</xdr:colOff>
          <xdr:row>65</xdr:row>
          <xdr:rowOff>12700</xdr:rowOff>
        </xdr:from>
        <xdr:to>
          <xdr:col>14</xdr:col>
          <xdr:colOff>520700</xdr:colOff>
          <xdr:row>66</xdr:row>
          <xdr:rowOff>127000</xdr:rowOff>
        </xdr:to>
        <xdr:sp macro="" textlink="">
          <xdr:nvSpPr>
            <xdr:cNvPr id="37896" name="Check Box 8" hidden="1">
              <a:extLst>
                <a:ext uri="{63B3BB69-23CF-44E3-9099-C40C66FF867C}">
                  <a14:compatExt spid="_x0000_s37896"/>
                </a:ext>
                <a:ext uri="{FF2B5EF4-FFF2-40B4-BE49-F238E27FC236}">
                  <a16:creationId xmlns:a16="http://schemas.microsoft.com/office/drawing/2014/main" id="{00000000-0008-0000-1400-000008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339368</xdr:colOff>
      <xdr:row>64</xdr:row>
      <xdr:rowOff>99184</xdr:rowOff>
    </xdr:from>
    <xdr:to>
      <xdr:col>8</xdr:col>
      <xdr:colOff>545023</xdr:colOff>
      <xdr:row>65</xdr:row>
      <xdr:rowOff>101639</xdr:rowOff>
    </xdr:to>
    <xdr:pic>
      <xdr:nvPicPr>
        <xdr:cNvPr id="47" name="Picture 46" descr="mage result for template icon">
          <a:extLst>
            <a:ext uri="{FF2B5EF4-FFF2-40B4-BE49-F238E27FC236}">
              <a16:creationId xmlns:a16="http://schemas.microsoft.com/office/drawing/2014/main" id="{00000000-0008-0000-1400-00002F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80297" y="13162041"/>
          <a:ext cx="205655" cy="2065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215900</xdr:colOff>
          <xdr:row>71</xdr:row>
          <xdr:rowOff>12700</xdr:rowOff>
        </xdr:from>
        <xdr:to>
          <xdr:col>14</xdr:col>
          <xdr:colOff>508000</xdr:colOff>
          <xdr:row>72</xdr:row>
          <xdr:rowOff>127000</xdr:rowOff>
        </xdr:to>
        <xdr:sp macro="" textlink="">
          <xdr:nvSpPr>
            <xdr:cNvPr id="37897" name="Check Box 9" hidden="1">
              <a:extLst>
                <a:ext uri="{63B3BB69-23CF-44E3-9099-C40C66FF867C}">
                  <a14:compatExt spid="_x0000_s37897"/>
                </a:ext>
                <a:ext uri="{FF2B5EF4-FFF2-40B4-BE49-F238E27FC236}">
                  <a16:creationId xmlns:a16="http://schemas.microsoft.com/office/drawing/2014/main" id="{00000000-0008-0000-1400-000009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337032</xdr:colOff>
      <xdr:row>70</xdr:row>
      <xdr:rowOff>73527</xdr:rowOff>
    </xdr:from>
    <xdr:to>
      <xdr:col>8</xdr:col>
      <xdr:colOff>542687</xdr:colOff>
      <xdr:row>71</xdr:row>
      <xdr:rowOff>75982</xdr:rowOff>
    </xdr:to>
    <xdr:pic>
      <xdr:nvPicPr>
        <xdr:cNvPr id="49" name="Picture 48" descr="mage result for template icon">
          <a:extLst>
            <a:ext uri="{FF2B5EF4-FFF2-40B4-BE49-F238E27FC236}">
              <a16:creationId xmlns:a16="http://schemas.microsoft.com/office/drawing/2014/main" id="{00000000-0008-0000-1400-000031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77961" y="14361027"/>
          <a:ext cx="205655" cy="2065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91</xdr:row>
          <xdr:rowOff>50800</xdr:rowOff>
        </xdr:from>
        <xdr:to>
          <xdr:col>14</xdr:col>
          <xdr:colOff>520700</xdr:colOff>
          <xdr:row>92</xdr:row>
          <xdr:rowOff>165100</xdr:rowOff>
        </xdr:to>
        <xdr:sp macro="" textlink="">
          <xdr:nvSpPr>
            <xdr:cNvPr id="37898" name="Check Box 10" hidden="1">
              <a:extLst>
                <a:ext uri="{63B3BB69-23CF-44E3-9099-C40C66FF867C}">
                  <a14:compatExt spid="_x0000_s37898"/>
                </a:ext>
                <a:ext uri="{FF2B5EF4-FFF2-40B4-BE49-F238E27FC236}">
                  <a16:creationId xmlns:a16="http://schemas.microsoft.com/office/drawing/2014/main" id="{00000000-0008-0000-1400-00000A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oneCellAnchor>
    <xdr:from>
      <xdr:col>9</xdr:col>
      <xdr:colOff>516980</xdr:colOff>
      <xdr:row>83</xdr:row>
      <xdr:rowOff>44900</xdr:rowOff>
    </xdr:from>
    <xdr:ext cx="186954" cy="189006"/>
    <xdr:pic>
      <xdr:nvPicPr>
        <xdr:cNvPr id="52" name="Picture 51" descr="mage result for information icon">
          <a:extLst>
            <a:ext uri="{FF2B5EF4-FFF2-40B4-BE49-F238E27FC236}">
              <a16:creationId xmlns:a16="http://schemas.microsoft.com/office/drawing/2014/main" id="{00000000-0008-0000-1400-000034000000}"/>
            </a:ext>
          </a:extLst>
        </xdr:cNvPr>
        <xdr:cNvPicPr>
          <a:picLocks noChangeAspect="1" noChangeArrowheads="1"/>
        </xdr:cNvPicPr>
      </xdr:nvPicPr>
      <xdr:blipFill>
        <a:blip xmlns:r="http://schemas.openxmlformats.org/officeDocument/2006/relationships" r:embed="rId2">
          <a:alphaModFix amt="30000"/>
          <a:grayscl/>
          <a:extLst>
            <a:ext uri="{28A0092B-C50C-407E-A947-70E740481C1C}">
              <a14:useLocalDpi xmlns:a14="http://schemas.microsoft.com/office/drawing/2010/main" val="0"/>
            </a:ext>
          </a:extLst>
        </a:blip>
        <a:srcRect/>
        <a:stretch>
          <a:fillRect/>
        </a:stretch>
      </xdr:blipFill>
      <xdr:spPr bwMode="auto">
        <a:xfrm>
          <a:off x="7572536" y="17286112"/>
          <a:ext cx="186954" cy="1890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14</xdr:col>
          <xdr:colOff>203200</xdr:colOff>
          <xdr:row>98</xdr:row>
          <xdr:rowOff>25400</xdr:rowOff>
        </xdr:from>
        <xdr:to>
          <xdr:col>14</xdr:col>
          <xdr:colOff>495300</xdr:colOff>
          <xdr:row>99</xdr:row>
          <xdr:rowOff>139700</xdr:rowOff>
        </xdr:to>
        <xdr:sp macro="" textlink="">
          <xdr:nvSpPr>
            <xdr:cNvPr id="37899" name="Check Box 11" hidden="1">
              <a:extLst>
                <a:ext uri="{63B3BB69-23CF-44E3-9099-C40C66FF867C}">
                  <a14:compatExt spid="_x0000_s37899"/>
                </a:ext>
                <a:ext uri="{FF2B5EF4-FFF2-40B4-BE49-F238E27FC236}">
                  <a16:creationId xmlns:a16="http://schemas.microsoft.com/office/drawing/2014/main" id="{00000000-0008-0000-1400-00000B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349860</xdr:colOff>
      <xdr:row>91</xdr:row>
      <xdr:rowOff>99183</xdr:rowOff>
    </xdr:from>
    <xdr:to>
      <xdr:col>8</xdr:col>
      <xdr:colOff>555515</xdr:colOff>
      <xdr:row>92</xdr:row>
      <xdr:rowOff>101638</xdr:rowOff>
    </xdr:to>
    <xdr:pic>
      <xdr:nvPicPr>
        <xdr:cNvPr id="54" name="Picture 53" descr="mage result for template icon">
          <a:extLst>
            <a:ext uri="{FF2B5EF4-FFF2-40B4-BE49-F238E27FC236}">
              <a16:creationId xmlns:a16="http://schemas.microsoft.com/office/drawing/2014/main" id="{00000000-0008-0000-1400-000036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90789" y="18904254"/>
          <a:ext cx="205655" cy="2065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203200</xdr:colOff>
          <xdr:row>106</xdr:row>
          <xdr:rowOff>25400</xdr:rowOff>
        </xdr:from>
        <xdr:to>
          <xdr:col>14</xdr:col>
          <xdr:colOff>495300</xdr:colOff>
          <xdr:row>106</xdr:row>
          <xdr:rowOff>342900</xdr:rowOff>
        </xdr:to>
        <xdr:sp macro="" textlink="">
          <xdr:nvSpPr>
            <xdr:cNvPr id="37900" name="Check Box 12" hidden="1">
              <a:extLst>
                <a:ext uri="{63B3BB69-23CF-44E3-9099-C40C66FF867C}">
                  <a14:compatExt spid="_x0000_s37900"/>
                </a:ext>
                <a:ext uri="{FF2B5EF4-FFF2-40B4-BE49-F238E27FC236}">
                  <a16:creationId xmlns:a16="http://schemas.microsoft.com/office/drawing/2014/main" id="{00000000-0008-0000-1400-00000C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336253</xdr:colOff>
      <xdr:row>97</xdr:row>
      <xdr:rowOff>99185</xdr:rowOff>
    </xdr:from>
    <xdr:to>
      <xdr:col>8</xdr:col>
      <xdr:colOff>541908</xdr:colOff>
      <xdr:row>98</xdr:row>
      <xdr:rowOff>101639</xdr:rowOff>
    </xdr:to>
    <xdr:pic>
      <xdr:nvPicPr>
        <xdr:cNvPr id="56" name="Picture 55" descr="mage result for template icon">
          <a:extLst>
            <a:ext uri="{FF2B5EF4-FFF2-40B4-BE49-F238E27FC236}">
              <a16:creationId xmlns:a16="http://schemas.microsoft.com/office/drawing/2014/main" id="{00000000-0008-0000-1400-000038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77182" y="20128899"/>
          <a:ext cx="205655" cy="2065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78</xdr:row>
          <xdr:rowOff>215900</xdr:rowOff>
        </xdr:from>
        <xdr:to>
          <xdr:col>14</xdr:col>
          <xdr:colOff>520700</xdr:colOff>
          <xdr:row>79</xdr:row>
          <xdr:rowOff>0</xdr:rowOff>
        </xdr:to>
        <xdr:sp macro="" textlink="">
          <xdr:nvSpPr>
            <xdr:cNvPr id="37902" name="Check Box 14" hidden="1">
              <a:extLst>
                <a:ext uri="{63B3BB69-23CF-44E3-9099-C40C66FF867C}">
                  <a14:compatExt spid="_x0000_s37902"/>
                </a:ext>
                <a:ext uri="{FF2B5EF4-FFF2-40B4-BE49-F238E27FC236}">
                  <a16:creationId xmlns:a16="http://schemas.microsoft.com/office/drawing/2014/main" id="{00000000-0008-0000-1400-00000E9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8</xdr:col>
      <xdr:colOff>338589</xdr:colOff>
      <xdr:row>79</xdr:row>
      <xdr:rowOff>73528</xdr:rowOff>
    </xdr:from>
    <xdr:to>
      <xdr:col>8</xdr:col>
      <xdr:colOff>544244</xdr:colOff>
      <xdr:row>80</xdr:row>
      <xdr:rowOff>75984</xdr:rowOff>
    </xdr:to>
    <xdr:pic>
      <xdr:nvPicPr>
        <xdr:cNvPr id="55" name="Picture 54" descr="mage result for template icon">
          <a:extLst>
            <a:ext uri="{FF2B5EF4-FFF2-40B4-BE49-F238E27FC236}">
              <a16:creationId xmlns:a16="http://schemas.microsoft.com/office/drawing/2014/main" id="{00000000-0008-0000-1400-000037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79518" y="16429314"/>
          <a:ext cx="205655" cy="2065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337810</xdr:colOff>
      <xdr:row>107</xdr:row>
      <xdr:rowOff>112012</xdr:rowOff>
    </xdr:from>
    <xdr:to>
      <xdr:col>8</xdr:col>
      <xdr:colOff>543465</xdr:colOff>
      <xdr:row>108</xdr:row>
      <xdr:rowOff>114467</xdr:rowOff>
    </xdr:to>
    <xdr:pic>
      <xdr:nvPicPr>
        <xdr:cNvPr id="57" name="Picture 56" descr="mage result for template icon">
          <a:extLst>
            <a:ext uri="{FF2B5EF4-FFF2-40B4-BE49-F238E27FC236}">
              <a16:creationId xmlns:a16="http://schemas.microsoft.com/office/drawing/2014/main" id="{00000000-0008-0000-1400-000039000000}"/>
            </a:ext>
          </a:extLst>
        </xdr:cNvPr>
        <xdr:cNvPicPr>
          <a:picLocks noChangeAspect="1" noChangeArrowheads="1"/>
        </xdr:cNvPicPr>
      </xdr:nvPicPr>
      <xdr:blipFill>
        <a:blip xmlns:r="http://schemas.openxmlformats.org/officeDocument/2006/relationships" r:embed="rId1">
          <a:alphaModFix amt="20000"/>
          <a:extLst>
            <a:ext uri="{28A0092B-C50C-407E-A947-70E740481C1C}">
              <a14:useLocalDpi xmlns:a14="http://schemas.microsoft.com/office/drawing/2010/main" val="0"/>
            </a:ext>
          </a:extLst>
        </a:blip>
        <a:srcRect/>
        <a:stretch>
          <a:fillRect/>
        </a:stretch>
      </xdr:blipFill>
      <xdr:spPr bwMode="auto">
        <a:xfrm>
          <a:off x="6678739" y="21978691"/>
          <a:ext cx="205655" cy="2065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463588</xdr:colOff>
      <xdr:row>13</xdr:row>
      <xdr:rowOff>127898</xdr:rowOff>
    </xdr:from>
    <xdr:to>
      <xdr:col>5</xdr:col>
      <xdr:colOff>49106</xdr:colOff>
      <xdr:row>15</xdr:row>
      <xdr:rowOff>204902</xdr:rowOff>
    </xdr:to>
    <xdr:sp macro="" textlink="">
      <xdr:nvSpPr>
        <xdr:cNvPr id="59" name="Rectangle 58">
          <a:hlinkClick xmlns:r="http://schemas.openxmlformats.org/officeDocument/2006/relationships" r:id="rId3"/>
          <a:extLst>
            <a:ext uri="{FF2B5EF4-FFF2-40B4-BE49-F238E27FC236}">
              <a16:creationId xmlns:a16="http://schemas.microsoft.com/office/drawing/2014/main" id="{00000000-0008-0000-1400-00003B000000}"/>
            </a:ext>
          </a:extLst>
        </xdr:cNvPr>
        <xdr:cNvSpPr/>
      </xdr:nvSpPr>
      <xdr:spPr>
        <a:xfrm>
          <a:off x="1657388" y="2769498"/>
          <a:ext cx="2328718"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3000"/>
            </a:lnSpc>
          </a:pPr>
          <a:r>
            <a:rPr lang="en-IN" sz="1600">
              <a:solidFill>
                <a:srgbClr val="67707E"/>
              </a:solidFill>
              <a:latin typeface="Gill Sans MT" panose="020B0502020104020203" pitchFamily="34" charset="0"/>
              <a:ea typeface="Open Sans" charset="0"/>
              <a:cs typeface="Open Sans" charset="0"/>
            </a:rPr>
            <a:t>Prerequisites</a:t>
          </a:r>
        </a:p>
      </xdr:txBody>
    </xdr:sp>
    <xdr:clientData/>
  </xdr:twoCellAnchor>
  <xdr:twoCellAnchor editAs="oneCell">
    <xdr:from>
      <xdr:col>0</xdr:col>
      <xdr:colOff>280683</xdr:colOff>
      <xdr:row>13</xdr:row>
      <xdr:rowOff>76531</xdr:rowOff>
    </xdr:from>
    <xdr:to>
      <xdr:col>1</xdr:col>
      <xdr:colOff>85514</xdr:colOff>
      <xdr:row>14</xdr:row>
      <xdr:rowOff>181175</xdr:rowOff>
    </xdr:to>
    <xdr:pic>
      <xdr:nvPicPr>
        <xdr:cNvPr id="60" name="Picture 59" descr="mage result for project developer icon">
          <a:extLst>
            <a:ext uri="{FF2B5EF4-FFF2-40B4-BE49-F238E27FC236}">
              <a16:creationId xmlns:a16="http://schemas.microsoft.com/office/drawing/2014/main" id="{00000000-0008-0000-1400-00003C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280683" y="2718131"/>
          <a:ext cx="296956" cy="31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187234</xdr:colOff>
      <xdr:row>30</xdr:row>
      <xdr:rowOff>195723</xdr:rowOff>
    </xdr:from>
    <xdr:to>
      <xdr:col>5</xdr:col>
      <xdr:colOff>200025</xdr:colOff>
      <xdr:row>33</xdr:row>
      <xdr:rowOff>53717</xdr:rowOff>
    </xdr:to>
    <xdr:sp macro="" textlink="">
      <xdr:nvSpPr>
        <xdr:cNvPr id="61" name="Rectangle 60">
          <a:extLst>
            <a:ext uri="{FF2B5EF4-FFF2-40B4-BE49-F238E27FC236}">
              <a16:creationId xmlns:a16="http://schemas.microsoft.com/office/drawing/2014/main" id="{00000000-0008-0000-1400-00003D000000}"/>
            </a:ext>
          </a:extLst>
        </xdr:cNvPr>
        <xdr:cNvSpPr/>
      </xdr:nvSpPr>
      <xdr:spPr>
        <a:xfrm>
          <a:off x="2082709" y="6691773"/>
          <a:ext cx="2184491" cy="458069"/>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FPIC Process—Stages</a:t>
          </a:r>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58" name="Straight Connector 57">
          <a:extLst>
            <a:ext uri="{FF2B5EF4-FFF2-40B4-BE49-F238E27FC236}">
              <a16:creationId xmlns:a16="http://schemas.microsoft.com/office/drawing/2014/main" id="{00000000-0008-0000-1400-00003A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190500</xdr:colOff>
      <xdr:row>0</xdr:row>
      <xdr:rowOff>25400</xdr:rowOff>
    </xdr:from>
    <xdr:to>
      <xdr:col>17</xdr:col>
      <xdr:colOff>190500</xdr:colOff>
      <xdr:row>3</xdr:row>
      <xdr:rowOff>190500</xdr:rowOff>
    </xdr:to>
    <xdr:cxnSp macro="">
      <xdr:nvCxnSpPr>
        <xdr:cNvPr id="64" name="Straight Connector 63">
          <a:extLst>
            <a:ext uri="{FF2B5EF4-FFF2-40B4-BE49-F238E27FC236}">
              <a16:creationId xmlns:a16="http://schemas.microsoft.com/office/drawing/2014/main" id="{00000000-0008-0000-1400-000040000000}"/>
            </a:ext>
          </a:extLst>
        </xdr:cNvPr>
        <xdr:cNvCxnSpPr/>
      </xdr:nvCxnSpPr>
      <xdr:spPr>
        <a:xfrm>
          <a:off x="14160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25016</xdr:rowOff>
    </xdr:from>
    <xdr:to>
      <xdr:col>16</xdr:col>
      <xdr:colOff>485775</xdr:colOff>
      <xdr:row>3</xdr:row>
      <xdr:rowOff>125493</xdr:rowOff>
    </xdr:to>
    <xdr:pic>
      <xdr:nvPicPr>
        <xdr:cNvPr id="74" name="Picture 73" descr="Bildergebnis fÃ¼r glossary symbol">
          <a:extLst>
            <a:ext uri="{FF2B5EF4-FFF2-40B4-BE49-F238E27FC236}">
              <a16:creationId xmlns:a16="http://schemas.microsoft.com/office/drawing/2014/main" id="{00000000-0008-0000-1400-00004A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54499" y="435521"/>
          <a:ext cx="328404" cy="3725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75" name="Picture 74" descr="Ãhnliches Foto">
          <a:extLst>
            <a:ext uri="{FF2B5EF4-FFF2-40B4-BE49-F238E27FC236}">
              <a16:creationId xmlns:a16="http://schemas.microsoft.com/office/drawing/2014/main" id="{00000000-0008-0000-1400-00004B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652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62" name="Chart 61">
          <a:extLst>
            <a:ext uri="{FF2B5EF4-FFF2-40B4-BE49-F238E27FC236}">
              <a16:creationId xmlns:a16="http://schemas.microsoft.com/office/drawing/2014/main" id="{00000000-0008-0000-1400-00003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63" name="Group 62">
          <a:extLst>
            <a:ext uri="{FF2B5EF4-FFF2-40B4-BE49-F238E27FC236}">
              <a16:creationId xmlns:a16="http://schemas.microsoft.com/office/drawing/2014/main" id="{00000000-0008-0000-1400-00003F000000}"/>
            </a:ext>
          </a:extLst>
        </xdr:cNvPr>
        <xdr:cNvGrpSpPr/>
      </xdr:nvGrpSpPr>
      <xdr:grpSpPr>
        <a:xfrm>
          <a:off x="4834953" y="1072853"/>
          <a:ext cx="4432694" cy="473210"/>
          <a:chOff x="4991100" y="1007567"/>
          <a:chExt cx="4480764" cy="464935"/>
        </a:xfrm>
      </xdr:grpSpPr>
      <xdr:pic>
        <xdr:nvPicPr>
          <xdr:cNvPr id="76" name="Picture 75">
            <a:extLst>
              <a:ext uri="{FF2B5EF4-FFF2-40B4-BE49-F238E27FC236}">
                <a16:creationId xmlns:a16="http://schemas.microsoft.com/office/drawing/2014/main" id="{00000000-0008-0000-1400-00004C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77" name="Picture 76">
            <a:extLst>
              <a:ext uri="{FF2B5EF4-FFF2-40B4-BE49-F238E27FC236}">
                <a16:creationId xmlns:a16="http://schemas.microsoft.com/office/drawing/2014/main" id="{00000000-0008-0000-1400-00004D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78" name="Straight Connector 77">
            <a:extLst>
              <a:ext uri="{FF2B5EF4-FFF2-40B4-BE49-F238E27FC236}">
                <a16:creationId xmlns:a16="http://schemas.microsoft.com/office/drawing/2014/main" id="{00000000-0008-0000-1400-00004E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79" name="Chart 78">
          <a:extLst>
            <a:ext uri="{FF2B5EF4-FFF2-40B4-BE49-F238E27FC236}">
              <a16:creationId xmlns:a16="http://schemas.microsoft.com/office/drawing/2014/main" id="{00000000-0008-0000-1400-00004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80" name="Chart 79">
          <a:extLst>
            <a:ext uri="{FF2B5EF4-FFF2-40B4-BE49-F238E27FC236}">
              <a16:creationId xmlns:a16="http://schemas.microsoft.com/office/drawing/2014/main" id="{00000000-0008-0000-1400-00005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81" name="Chart 80">
          <a:extLst>
            <a:ext uri="{FF2B5EF4-FFF2-40B4-BE49-F238E27FC236}">
              <a16:creationId xmlns:a16="http://schemas.microsoft.com/office/drawing/2014/main" id="{00000000-0008-0000-1400-00005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114300</xdr:colOff>
      <xdr:row>0</xdr:row>
      <xdr:rowOff>88900</xdr:rowOff>
    </xdr:from>
    <xdr:to>
      <xdr:col>3</xdr:col>
      <xdr:colOff>228600</xdr:colOff>
      <xdr:row>3</xdr:row>
      <xdr:rowOff>114300</xdr:rowOff>
    </xdr:to>
    <xdr:pic>
      <xdr:nvPicPr>
        <xdr:cNvPr id="53" name="Picture 52" descr="Image result for usaid logo">
          <a:extLst>
            <a:ext uri="{FF2B5EF4-FFF2-40B4-BE49-F238E27FC236}">
              <a16:creationId xmlns:a16="http://schemas.microsoft.com/office/drawing/2014/main" id="{00000000-0008-0000-1400-000035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14300" y="88900"/>
          <a:ext cx="200660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2.xml><?xml version="1.0" encoding="utf-8"?>
<xdr:wsDr xmlns:xdr="http://schemas.openxmlformats.org/drawingml/2006/spreadsheetDrawing" xmlns:a="http://schemas.openxmlformats.org/drawingml/2006/main">
  <xdr:twoCellAnchor>
    <xdr:from>
      <xdr:col>3</xdr:col>
      <xdr:colOff>136525</xdr:colOff>
      <xdr:row>12</xdr:row>
      <xdr:rowOff>38100</xdr:rowOff>
    </xdr:from>
    <xdr:to>
      <xdr:col>6</xdr:col>
      <xdr:colOff>292100</xdr:colOff>
      <xdr:row>18</xdr:row>
      <xdr:rowOff>88900</xdr:rowOff>
    </xdr:to>
    <xdr:graphicFrame macro="">
      <xdr:nvGraphicFramePr>
        <xdr:cNvPr id="5" name="Chart 4">
          <a:extLst>
            <a:ext uri="{FF2B5EF4-FFF2-40B4-BE49-F238E27FC236}">
              <a16:creationId xmlns:a16="http://schemas.microsoft.com/office/drawing/2014/main" id="{00000000-0008-0000-15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50800</xdr:colOff>
      <xdr:row>7</xdr:row>
      <xdr:rowOff>0</xdr:rowOff>
    </xdr:from>
    <xdr:to>
      <xdr:col>6</xdr:col>
      <xdr:colOff>206375</xdr:colOff>
      <xdr:row>13</xdr:row>
      <xdr:rowOff>50800</xdr:rowOff>
    </xdr:to>
    <xdr:graphicFrame macro="">
      <xdr:nvGraphicFramePr>
        <xdr:cNvPr id="6" name="Chart 5">
          <a:extLst>
            <a:ext uri="{FF2B5EF4-FFF2-40B4-BE49-F238E27FC236}">
              <a16:creationId xmlns:a16="http://schemas.microsoft.com/office/drawing/2014/main" id="{00000000-0008-0000-1500-00000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3.xml><?xml version="1.0" encoding="utf-8"?>
<xdr:wsDr xmlns:xdr="http://schemas.openxmlformats.org/drawingml/2006/spreadsheetDrawing" xmlns:a="http://schemas.openxmlformats.org/drawingml/2006/main">
  <xdr:twoCellAnchor editAs="oneCell">
    <xdr:from>
      <xdr:col>16</xdr:col>
      <xdr:colOff>154196</xdr:colOff>
      <xdr:row>2</xdr:row>
      <xdr:rowOff>37844</xdr:rowOff>
    </xdr:from>
    <xdr:to>
      <xdr:col>16</xdr:col>
      <xdr:colOff>482600</xdr:colOff>
      <xdr:row>3</xdr:row>
      <xdr:rowOff>135146</xdr:rowOff>
    </xdr:to>
    <xdr:pic>
      <xdr:nvPicPr>
        <xdr:cNvPr id="30" name="Picture 29" descr="Bildergebnis fÃ¼r glossary symbol">
          <a:extLst>
            <a:ext uri="{FF2B5EF4-FFF2-40B4-BE49-F238E27FC236}">
              <a16:creationId xmlns:a16="http://schemas.microsoft.com/office/drawing/2014/main" id="{00000000-0008-0000-1600-00001E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374896" y="444244"/>
          <a:ext cx="328404" cy="3703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31" name="Picture 30" descr="Ãhnliches Foto">
          <a:extLst>
            <a:ext uri="{FF2B5EF4-FFF2-40B4-BE49-F238E27FC236}">
              <a16:creationId xmlns:a16="http://schemas.microsoft.com/office/drawing/2014/main" id="{00000000-0008-0000-1600-00001F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3604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50800</xdr:colOff>
      <xdr:row>12</xdr:row>
      <xdr:rowOff>38100</xdr:rowOff>
    </xdr:from>
    <xdr:to>
      <xdr:col>15</xdr:col>
      <xdr:colOff>711200</xdr:colOff>
      <xdr:row>12</xdr:row>
      <xdr:rowOff>38100</xdr:rowOff>
    </xdr:to>
    <xdr:cxnSp macro="">
      <xdr:nvCxnSpPr>
        <xdr:cNvPr id="32" name="Straight Connector 31">
          <a:extLst>
            <a:ext uri="{FF2B5EF4-FFF2-40B4-BE49-F238E27FC236}">
              <a16:creationId xmlns:a16="http://schemas.microsoft.com/office/drawing/2014/main" id="{00000000-0008-0000-1600-000020000000}"/>
            </a:ext>
          </a:extLst>
        </xdr:cNvPr>
        <xdr:cNvCxnSpPr/>
      </xdr:nvCxnSpPr>
      <xdr:spPr>
        <a:xfrm>
          <a:off x="876300" y="2476500"/>
          <a:ext cx="12217400" cy="0"/>
        </a:xfrm>
        <a:prstGeom prst="line">
          <a:avLst/>
        </a:prstGeom>
        <a:ln w="63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800100</xdr:colOff>
      <xdr:row>14</xdr:row>
      <xdr:rowOff>596900</xdr:rowOff>
    </xdr:from>
    <xdr:to>
      <xdr:col>16</xdr:col>
      <xdr:colOff>88900</xdr:colOff>
      <xdr:row>14</xdr:row>
      <xdr:rowOff>596900</xdr:rowOff>
    </xdr:to>
    <xdr:cxnSp macro="">
      <xdr:nvCxnSpPr>
        <xdr:cNvPr id="15" name="Straight Connector 14">
          <a:extLst>
            <a:ext uri="{FF2B5EF4-FFF2-40B4-BE49-F238E27FC236}">
              <a16:creationId xmlns:a16="http://schemas.microsoft.com/office/drawing/2014/main" id="{00000000-0008-0000-1600-00000F000000}"/>
            </a:ext>
          </a:extLst>
        </xdr:cNvPr>
        <xdr:cNvCxnSpPr/>
      </xdr:nvCxnSpPr>
      <xdr:spPr>
        <a:xfrm>
          <a:off x="1625600" y="6959600"/>
          <a:ext cx="11671300" cy="0"/>
        </a:xfrm>
        <a:prstGeom prst="line">
          <a:avLst/>
        </a:prstGeom>
        <a:ln w="63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11" name="Chart 10">
          <a:extLst>
            <a:ext uri="{FF2B5EF4-FFF2-40B4-BE49-F238E27FC236}">
              <a16:creationId xmlns:a16="http://schemas.microsoft.com/office/drawing/2014/main" id="{00000000-0008-0000-16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12" name="Group 11">
          <a:extLst>
            <a:ext uri="{FF2B5EF4-FFF2-40B4-BE49-F238E27FC236}">
              <a16:creationId xmlns:a16="http://schemas.microsoft.com/office/drawing/2014/main" id="{00000000-0008-0000-1600-00000C000000}"/>
            </a:ext>
          </a:extLst>
        </xdr:cNvPr>
        <xdr:cNvGrpSpPr/>
      </xdr:nvGrpSpPr>
      <xdr:grpSpPr>
        <a:xfrm>
          <a:off x="5029686" y="1031931"/>
          <a:ext cx="4467972" cy="449221"/>
          <a:chOff x="4991100" y="1007567"/>
          <a:chExt cx="4480764" cy="464935"/>
        </a:xfrm>
      </xdr:grpSpPr>
      <xdr:pic>
        <xdr:nvPicPr>
          <xdr:cNvPr id="13" name="Picture 12">
            <a:extLst>
              <a:ext uri="{FF2B5EF4-FFF2-40B4-BE49-F238E27FC236}">
                <a16:creationId xmlns:a16="http://schemas.microsoft.com/office/drawing/2014/main" id="{00000000-0008-0000-1600-00000D000000}"/>
              </a:ext>
            </a:extLst>
          </xdr:cNvPr>
          <xdr:cNvPicPr>
            <a:picLocks noChangeAspect="1"/>
          </xdr:cNvPicPr>
        </xdr:nvPicPr>
        <xdr:blipFill>
          <a:blip xmlns:r="http://schemas.openxmlformats.org/officeDocument/2006/relationships" r:embed="rId4">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14" name="Picture 13">
            <a:extLst>
              <a:ext uri="{FF2B5EF4-FFF2-40B4-BE49-F238E27FC236}">
                <a16:creationId xmlns:a16="http://schemas.microsoft.com/office/drawing/2014/main" id="{00000000-0008-0000-1600-00000E000000}"/>
              </a:ext>
            </a:extLst>
          </xdr:cNvPr>
          <xdr:cNvPicPr>
            <a:picLocks noChangeAspect="1"/>
          </xdr:cNvPicPr>
        </xdr:nvPicPr>
        <xdr:blipFill>
          <a:blip xmlns:r="http://schemas.openxmlformats.org/officeDocument/2006/relationships" r:embed="rId4">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16" name="Straight Connector 15">
            <a:extLst>
              <a:ext uri="{FF2B5EF4-FFF2-40B4-BE49-F238E27FC236}">
                <a16:creationId xmlns:a16="http://schemas.microsoft.com/office/drawing/2014/main" id="{00000000-0008-0000-1600-000010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17" name="Chart 16">
          <a:extLst>
            <a:ext uri="{FF2B5EF4-FFF2-40B4-BE49-F238E27FC236}">
              <a16:creationId xmlns:a16="http://schemas.microsoft.com/office/drawing/2014/main" id="{00000000-0008-0000-1600-00001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18" name="Chart 17">
          <a:extLst>
            <a:ext uri="{FF2B5EF4-FFF2-40B4-BE49-F238E27FC236}">
              <a16:creationId xmlns:a16="http://schemas.microsoft.com/office/drawing/2014/main" id="{00000000-0008-0000-1600-00001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19" name="Chart 18">
          <a:extLst>
            <a:ext uri="{FF2B5EF4-FFF2-40B4-BE49-F238E27FC236}">
              <a16:creationId xmlns:a16="http://schemas.microsoft.com/office/drawing/2014/main" id="{00000000-0008-0000-1600-00001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101600</xdr:colOff>
      <xdr:row>0</xdr:row>
      <xdr:rowOff>38100</xdr:rowOff>
    </xdr:from>
    <xdr:to>
      <xdr:col>2</xdr:col>
      <xdr:colOff>457200</xdr:colOff>
      <xdr:row>3</xdr:row>
      <xdr:rowOff>82550</xdr:rowOff>
    </xdr:to>
    <xdr:pic>
      <xdr:nvPicPr>
        <xdr:cNvPr id="20" name="Picture 19" descr="Image result for usaid logo">
          <a:extLst>
            <a:ext uri="{FF2B5EF4-FFF2-40B4-BE49-F238E27FC236}">
              <a16:creationId xmlns:a16="http://schemas.microsoft.com/office/drawing/2014/main" id="{00000000-0008-0000-1600-000014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t="24616" b="26154"/>
        <a:stretch/>
      </xdr:blipFill>
      <xdr:spPr bwMode="auto">
        <a:xfrm>
          <a:off x="101600" y="38100"/>
          <a:ext cx="2006600" cy="66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4.xml><?xml version="1.0" encoding="utf-8"?>
<xdr:wsDr xmlns:xdr="http://schemas.openxmlformats.org/drawingml/2006/spreadsheetDrawing" xmlns:a="http://schemas.openxmlformats.org/drawingml/2006/main">
  <xdr:twoCellAnchor>
    <xdr:from>
      <xdr:col>1</xdr:col>
      <xdr:colOff>50800</xdr:colOff>
      <xdr:row>13</xdr:row>
      <xdr:rowOff>38100</xdr:rowOff>
    </xdr:from>
    <xdr:to>
      <xdr:col>17</xdr:col>
      <xdr:colOff>0</xdr:colOff>
      <xdr:row>13</xdr:row>
      <xdr:rowOff>38100</xdr:rowOff>
    </xdr:to>
    <xdr:cxnSp macro="">
      <xdr:nvCxnSpPr>
        <xdr:cNvPr id="13" name="Straight Connector 12">
          <a:extLst>
            <a:ext uri="{FF2B5EF4-FFF2-40B4-BE49-F238E27FC236}">
              <a16:creationId xmlns:a16="http://schemas.microsoft.com/office/drawing/2014/main" id="{00000000-0008-0000-1700-00000D000000}"/>
            </a:ext>
          </a:extLst>
        </xdr:cNvPr>
        <xdr:cNvCxnSpPr/>
      </xdr:nvCxnSpPr>
      <xdr:spPr>
        <a:xfrm>
          <a:off x="876300" y="2476500"/>
          <a:ext cx="13157200" cy="0"/>
        </a:xfrm>
        <a:prstGeom prst="line">
          <a:avLst/>
        </a:prstGeom>
        <a:ln w="63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37844</xdr:rowOff>
    </xdr:from>
    <xdr:to>
      <xdr:col>16</xdr:col>
      <xdr:colOff>485775</xdr:colOff>
      <xdr:row>3</xdr:row>
      <xdr:rowOff>135146</xdr:rowOff>
    </xdr:to>
    <xdr:pic>
      <xdr:nvPicPr>
        <xdr:cNvPr id="207" name="Picture 206" descr="Bildergebnis fÃ¼r glossary symbol">
          <a:extLst>
            <a:ext uri="{FF2B5EF4-FFF2-40B4-BE49-F238E27FC236}">
              <a16:creationId xmlns:a16="http://schemas.microsoft.com/office/drawing/2014/main" id="{00000000-0008-0000-1700-0000CF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362196" y="444244"/>
          <a:ext cx="328404" cy="3703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208" name="Picture 207" descr="Ãhnliches Foto">
          <a:extLst>
            <a:ext uri="{FF2B5EF4-FFF2-40B4-BE49-F238E27FC236}">
              <a16:creationId xmlns:a16="http://schemas.microsoft.com/office/drawing/2014/main" id="{00000000-0008-0000-1700-0000D0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3477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50800</xdr:colOff>
      <xdr:row>13</xdr:row>
      <xdr:rowOff>50800</xdr:rowOff>
    </xdr:from>
    <xdr:to>
      <xdr:col>17</xdr:col>
      <xdr:colOff>0</xdr:colOff>
      <xdr:row>13</xdr:row>
      <xdr:rowOff>50800</xdr:rowOff>
    </xdr:to>
    <xdr:cxnSp macro="">
      <xdr:nvCxnSpPr>
        <xdr:cNvPr id="213" name="Straight Connector 212">
          <a:extLst>
            <a:ext uri="{FF2B5EF4-FFF2-40B4-BE49-F238E27FC236}">
              <a16:creationId xmlns:a16="http://schemas.microsoft.com/office/drawing/2014/main" id="{00000000-0008-0000-1700-0000D5000000}"/>
            </a:ext>
          </a:extLst>
        </xdr:cNvPr>
        <xdr:cNvCxnSpPr/>
      </xdr:nvCxnSpPr>
      <xdr:spPr>
        <a:xfrm>
          <a:off x="876300" y="2692400"/>
          <a:ext cx="13157200" cy="0"/>
        </a:xfrm>
        <a:prstGeom prst="line">
          <a:avLst/>
        </a:prstGeom>
        <a:ln w="63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403" name="Chart 402">
          <a:extLst>
            <a:ext uri="{FF2B5EF4-FFF2-40B4-BE49-F238E27FC236}">
              <a16:creationId xmlns:a16="http://schemas.microsoft.com/office/drawing/2014/main" id="{00000000-0008-0000-1700-00009301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404" name="Group 403">
          <a:extLst>
            <a:ext uri="{FF2B5EF4-FFF2-40B4-BE49-F238E27FC236}">
              <a16:creationId xmlns:a16="http://schemas.microsoft.com/office/drawing/2014/main" id="{00000000-0008-0000-1700-000094010000}"/>
            </a:ext>
          </a:extLst>
        </xdr:cNvPr>
        <xdr:cNvGrpSpPr/>
      </xdr:nvGrpSpPr>
      <xdr:grpSpPr>
        <a:xfrm>
          <a:off x="4987353" y="1060153"/>
          <a:ext cx="4432694" cy="460510"/>
          <a:chOff x="4991100" y="1007567"/>
          <a:chExt cx="4480764" cy="464935"/>
        </a:xfrm>
      </xdr:grpSpPr>
      <xdr:pic>
        <xdr:nvPicPr>
          <xdr:cNvPr id="405" name="Picture 404">
            <a:extLst>
              <a:ext uri="{FF2B5EF4-FFF2-40B4-BE49-F238E27FC236}">
                <a16:creationId xmlns:a16="http://schemas.microsoft.com/office/drawing/2014/main" id="{00000000-0008-0000-1700-000095010000}"/>
              </a:ext>
            </a:extLst>
          </xdr:cNvPr>
          <xdr:cNvPicPr>
            <a:picLocks noChangeAspect="1"/>
          </xdr:cNvPicPr>
        </xdr:nvPicPr>
        <xdr:blipFill>
          <a:blip xmlns:r="http://schemas.openxmlformats.org/officeDocument/2006/relationships" r:embed="rId4">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406" name="Picture 405">
            <a:extLst>
              <a:ext uri="{FF2B5EF4-FFF2-40B4-BE49-F238E27FC236}">
                <a16:creationId xmlns:a16="http://schemas.microsoft.com/office/drawing/2014/main" id="{00000000-0008-0000-1700-000096010000}"/>
              </a:ext>
            </a:extLst>
          </xdr:cNvPr>
          <xdr:cNvPicPr>
            <a:picLocks noChangeAspect="1"/>
          </xdr:cNvPicPr>
        </xdr:nvPicPr>
        <xdr:blipFill>
          <a:blip xmlns:r="http://schemas.openxmlformats.org/officeDocument/2006/relationships" r:embed="rId4">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407" name="Straight Connector 406">
            <a:extLst>
              <a:ext uri="{FF2B5EF4-FFF2-40B4-BE49-F238E27FC236}">
                <a16:creationId xmlns:a16="http://schemas.microsoft.com/office/drawing/2014/main" id="{00000000-0008-0000-1700-00009701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408" name="Chart 407">
          <a:extLst>
            <a:ext uri="{FF2B5EF4-FFF2-40B4-BE49-F238E27FC236}">
              <a16:creationId xmlns:a16="http://schemas.microsoft.com/office/drawing/2014/main" id="{00000000-0008-0000-1700-00009801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409" name="Chart 408">
          <a:extLst>
            <a:ext uri="{FF2B5EF4-FFF2-40B4-BE49-F238E27FC236}">
              <a16:creationId xmlns:a16="http://schemas.microsoft.com/office/drawing/2014/main" id="{00000000-0008-0000-1700-00009901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410" name="Chart 409">
          <a:extLst>
            <a:ext uri="{FF2B5EF4-FFF2-40B4-BE49-F238E27FC236}">
              <a16:creationId xmlns:a16="http://schemas.microsoft.com/office/drawing/2014/main" id="{00000000-0008-0000-1700-00009A01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152400</xdr:colOff>
      <xdr:row>0</xdr:row>
      <xdr:rowOff>63500</xdr:rowOff>
    </xdr:from>
    <xdr:to>
      <xdr:col>2</xdr:col>
      <xdr:colOff>504825</xdr:colOff>
      <xdr:row>3</xdr:row>
      <xdr:rowOff>104775</xdr:rowOff>
    </xdr:to>
    <xdr:pic>
      <xdr:nvPicPr>
        <xdr:cNvPr id="19" name="Picture 18" descr="Image result for usaid logo">
          <a:extLst>
            <a:ext uri="{FF2B5EF4-FFF2-40B4-BE49-F238E27FC236}">
              <a16:creationId xmlns:a16="http://schemas.microsoft.com/office/drawing/2014/main" id="{00000000-0008-0000-1700-000013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t="24616" b="26154"/>
        <a:stretch/>
      </xdr:blipFill>
      <xdr:spPr bwMode="auto">
        <a:xfrm>
          <a:off x="152400" y="63500"/>
          <a:ext cx="200660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12</xdr:col>
      <xdr:colOff>542462</xdr:colOff>
      <xdr:row>22</xdr:row>
      <xdr:rowOff>50418</xdr:rowOff>
    </xdr:from>
    <xdr:to>
      <xdr:col>13</xdr:col>
      <xdr:colOff>149391</xdr:colOff>
      <xdr:row>23</xdr:row>
      <xdr:rowOff>81531</xdr:rowOff>
    </xdr:to>
    <xdr:pic>
      <xdr:nvPicPr>
        <xdr:cNvPr id="11" name="Picture 10" descr="mage result for community icon">
          <a:extLst>
            <a:ext uri="{FF2B5EF4-FFF2-40B4-BE49-F238E27FC236}">
              <a16:creationId xmlns:a16="http://schemas.microsoft.com/office/drawing/2014/main" id="{00000000-0008-0000-0200-00000B000000}"/>
            </a:ext>
          </a:extLst>
        </xdr:cNvPr>
        <xdr:cNvPicPr>
          <a:picLocks noChangeAspect="1" noChangeArrowheads="1"/>
        </xdr:cNvPicPr>
      </xdr:nvPicPr>
      <xdr:blipFill rotWithShape="1">
        <a:blip xmlns:r="http://schemas.openxmlformats.org/officeDocument/2006/relationships" r:embed="rId1">
          <a:alphaModFix amt="60000"/>
          <a:extLst>
            <a:ext uri="{28A0092B-C50C-407E-A947-70E740481C1C}">
              <a14:useLocalDpi xmlns:a14="http://schemas.microsoft.com/office/drawing/2010/main" val="0"/>
            </a:ext>
          </a:extLst>
        </a:blip>
        <a:srcRect l="44541" r="18459"/>
        <a:stretch/>
      </xdr:blipFill>
      <xdr:spPr bwMode="auto">
        <a:xfrm>
          <a:off x="11658882" y="7278443"/>
          <a:ext cx="437916" cy="360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364550</xdr:colOff>
      <xdr:row>5</xdr:row>
      <xdr:rowOff>6052</xdr:rowOff>
    </xdr:from>
    <xdr:to>
      <xdr:col>11</xdr:col>
      <xdr:colOff>242267</xdr:colOff>
      <xdr:row>7</xdr:row>
      <xdr:rowOff>63233</xdr:rowOff>
    </xdr:to>
    <xdr:grpSp>
      <xdr:nvGrpSpPr>
        <xdr:cNvPr id="83" name="Group 82">
          <a:extLst>
            <a:ext uri="{FF2B5EF4-FFF2-40B4-BE49-F238E27FC236}">
              <a16:creationId xmlns:a16="http://schemas.microsoft.com/office/drawing/2014/main" id="{00000000-0008-0000-0200-000053000000}"/>
            </a:ext>
          </a:extLst>
        </xdr:cNvPr>
        <xdr:cNvGrpSpPr/>
      </xdr:nvGrpSpPr>
      <xdr:grpSpPr>
        <a:xfrm>
          <a:off x="4961950" y="1022052"/>
          <a:ext cx="5516517" cy="463581"/>
          <a:chOff x="4991100" y="1007567"/>
          <a:chExt cx="4699000" cy="464935"/>
        </a:xfrm>
      </xdr:grpSpPr>
      <xdr:pic>
        <xdr:nvPicPr>
          <xdr:cNvPr id="88" name="Picture 87">
            <a:extLst>
              <a:ext uri="{FF2B5EF4-FFF2-40B4-BE49-F238E27FC236}">
                <a16:creationId xmlns:a16="http://schemas.microsoft.com/office/drawing/2014/main" id="{00000000-0008-0000-0200-000058000000}"/>
              </a:ext>
            </a:extLst>
          </xdr:cNvPr>
          <xdr:cNvPicPr>
            <a:picLocks noChangeAspect="1"/>
          </xdr:cNvPicPr>
        </xdr:nvPicPr>
        <xdr:blipFill>
          <a:blip xmlns:r="http://schemas.openxmlformats.org/officeDocument/2006/relationships" r:embed="rId2">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7134104" y="1146154"/>
            <a:ext cx="106966" cy="158123"/>
          </a:xfrm>
          <a:prstGeom prst="rect">
            <a:avLst/>
          </a:prstGeom>
        </xdr:spPr>
      </xdr:pic>
      <xdr:pic>
        <xdr:nvPicPr>
          <xdr:cNvPr id="91" name="Picture 90">
            <a:extLst>
              <a:ext uri="{FF2B5EF4-FFF2-40B4-BE49-F238E27FC236}">
                <a16:creationId xmlns:a16="http://schemas.microsoft.com/office/drawing/2014/main" id="{00000000-0008-0000-0200-00005B000000}"/>
              </a:ext>
            </a:extLst>
          </xdr:cNvPr>
          <xdr:cNvPicPr>
            <a:picLocks noChangeAspect="1"/>
          </xdr:cNvPicPr>
        </xdr:nvPicPr>
        <xdr:blipFill>
          <a:blip xmlns:r="http://schemas.openxmlformats.org/officeDocument/2006/relationships" r:embed="rId2">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583134" y="1121199"/>
            <a:ext cx="106966" cy="158123"/>
          </a:xfrm>
          <a:prstGeom prst="rect">
            <a:avLst/>
          </a:prstGeom>
        </xdr:spPr>
      </xdr:pic>
      <xdr:cxnSp macro="">
        <xdr:nvCxnSpPr>
          <xdr:cNvPr id="96" name="Straight Connector 95">
            <a:extLst>
              <a:ext uri="{FF2B5EF4-FFF2-40B4-BE49-F238E27FC236}">
                <a16:creationId xmlns:a16="http://schemas.microsoft.com/office/drawing/2014/main" id="{00000000-0008-0000-0200-000060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165100</xdr:colOff>
      <xdr:row>21</xdr:row>
      <xdr:rowOff>38100</xdr:rowOff>
    </xdr:from>
    <xdr:to>
      <xdr:col>17</xdr:col>
      <xdr:colOff>800100</xdr:colOff>
      <xdr:row>21</xdr:row>
      <xdr:rowOff>38100</xdr:rowOff>
    </xdr:to>
    <xdr:cxnSp macro="">
      <xdr:nvCxnSpPr>
        <xdr:cNvPr id="98" name="Straight Connector 97">
          <a:extLst>
            <a:ext uri="{FF2B5EF4-FFF2-40B4-BE49-F238E27FC236}">
              <a16:creationId xmlns:a16="http://schemas.microsoft.com/office/drawing/2014/main" id="{00000000-0008-0000-0200-000062000000}"/>
            </a:ext>
          </a:extLst>
        </xdr:cNvPr>
        <xdr:cNvCxnSpPr/>
      </xdr:nvCxnSpPr>
      <xdr:spPr>
        <a:xfrm>
          <a:off x="1270000" y="2501900"/>
          <a:ext cx="16256000" cy="0"/>
        </a:xfrm>
        <a:prstGeom prst="line">
          <a:avLst/>
        </a:prstGeom>
        <a:ln w="63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758825</xdr:colOff>
      <xdr:row>6</xdr:row>
      <xdr:rowOff>57150</xdr:rowOff>
    </xdr:from>
    <xdr:to>
      <xdr:col>7</xdr:col>
      <xdr:colOff>2374900</xdr:colOff>
      <xdr:row>10</xdr:row>
      <xdr:rowOff>57150</xdr:rowOff>
    </xdr:to>
    <xdr:graphicFrame macro="">
      <xdr:nvGraphicFramePr>
        <xdr:cNvPr id="38" name="Chart 37">
          <a:extLst>
            <a:ext uri="{FF2B5EF4-FFF2-40B4-BE49-F238E27FC236}">
              <a16:creationId xmlns:a16="http://schemas.microsoft.com/office/drawing/2014/main" id="{00000000-0008-0000-0200-00002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12701</xdr:colOff>
      <xdr:row>6</xdr:row>
      <xdr:rowOff>88900</xdr:rowOff>
    </xdr:from>
    <xdr:to>
      <xdr:col>11</xdr:col>
      <xdr:colOff>254001</xdr:colOff>
      <xdr:row>10</xdr:row>
      <xdr:rowOff>25400</xdr:rowOff>
    </xdr:to>
    <xdr:graphicFrame macro="">
      <xdr:nvGraphicFramePr>
        <xdr:cNvPr id="27" name="Chart 26">
          <a:extLst>
            <a:ext uri="{FF2B5EF4-FFF2-40B4-BE49-F238E27FC236}">
              <a16:creationId xmlns:a16="http://schemas.microsoft.com/office/drawing/2014/main" id="{00000000-0008-0000-0200-00001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16</xdr:col>
      <xdr:colOff>1381004</xdr:colOff>
      <xdr:row>22</xdr:row>
      <xdr:rowOff>25400</xdr:rowOff>
    </xdr:from>
    <xdr:to>
      <xdr:col>16</xdr:col>
      <xdr:colOff>1663832</xdr:colOff>
      <xdr:row>22</xdr:row>
      <xdr:rowOff>314325</xdr:rowOff>
    </xdr:to>
    <xdr:pic>
      <xdr:nvPicPr>
        <xdr:cNvPr id="43" name="Picture 42" descr="mage result for project developer icon">
          <a:extLst>
            <a:ext uri="{FF2B5EF4-FFF2-40B4-BE49-F238E27FC236}">
              <a16:creationId xmlns:a16="http://schemas.microsoft.com/office/drawing/2014/main" id="{00000000-0008-0000-0200-00002B000000}"/>
            </a:ext>
          </a:extLst>
        </xdr:cNvPr>
        <xdr:cNvPicPr>
          <a:picLocks noChangeAspect="1" noChangeArrowheads="1"/>
        </xdr:cNvPicPr>
      </xdr:nvPicPr>
      <xdr:blipFill>
        <a:blip xmlns:r="http://schemas.openxmlformats.org/officeDocument/2006/relationships" r:embed="rId5">
          <a:alphaModFix amt="60000"/>
          <a:extLst>
            <a:ext uri="{28A0092B-C50C-407E-A947-70E740481C1C}">
              <a14:useLocalDpi xmlns:a14="http://schemas.microsoft.com/office/drawing/2010/main" val="0"/>
            </a:ext>
          </a:extLst>
        </a:blip>
        <a:srcRect/>
        <a:stretch>
          <a:fillRect/>
        </a:stretch>
      </xdr:blipFill>
      <xdr:spPr bwMode="auto">
        <a:xfrm>
          <a:off x="15715541" y="6657622"/>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16</xdr:col>
      <xdr:colOff>1874896</xdr:colOff>
      <xdr:row>43</xdr:row>
      <xdr:rowOff>67733</xdr:rowOff>
    </xdr:from>
    <xdr:ext cx="286003" cy="292100"/>
    <xdr:pic>
      <xdr:nvPicPr>
        <xdr:cNvPr id="45" name="Picture 44" descr="mage result for project developer icon">
          <a:extLst>
            <a:ext uri="{FF2B5EF4-FFF2-40B4-BE49-F238E27FC236}">
              <a16:creationId xmlns:a16="http://schemas.microsoft.com/office/drawing/2014/main" id="{00000000-0008-0000-0200-00002D000000}"/>
            </a:ext>
          </a:extLst>
        </xdr:cNvPr>
        <xdr:cNvPicPr>
          <a:picLocks noChangeAspect="1" noChangeArrowheads="1"/>
        </xdr:cNvPicPr>
      </xdr:nvPicPr>
      <xdr:blipFill>
        <a:blip xmlns:r="http://schemas.openxmlformats.org/officeDocument/2006/relationships" r:embed="rId5">
          <a:alphaModFix amt="60000"/>
          <a:extLst>
            <a:ext uri="{28A0092B-C50C-407E-A947-70E740481C1C}">
              <a14:useLocalDpi xmlns:a14="http://schemas.microsoft.com/office/drawing/2010/main" val="0"/>
            </a:ext>
          </a:extLst>
        </a:blip>
        <a:srcRect/>
        <a:stretch>
          <a:fillRect/>
        </a:stretch>
      </xdr:blipFill>
      <xdr:spPr bwMode="auto">
        <a:xfrm>
          <a:off x="16209433" y="15119585"/>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17</xdr:col>
      <xdr:colOff>116096</xdr:colOff>
      <xdr:row>2</xdr:row>
      <xdr:rowOff>38100</xdr:rowOff>
    </xdr:from>
    <xdr:to>
      <xdr:col>17</xdr:col>
      <xdr:colOff>447675</xdr:colOff>
      <xdr:row>3</xdr:row>
      <xdr:rowOff>152400</xdr:rowOff>
    </xdr:to>
    <xdr:pic>
      <xdr:nvPicPr>
        <xdr:cNvPr id="56" name="Picture 55" descr="Bildergebnis fÃ¼r glossary symbol">
          <a:extLst>
            <a:ext uri="{FF2B5EF4-FFF2-40B4-BE49-F238E27FC236}">
              <a16:creationId xmlns:a16="http://schemas.microsoft.com/office/drawing/2014/main" id="{00000000-0008-0000-0200-00003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499096" y="444500"/>
          <a:ext cx="328404" cy="31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0</xdr:row>
      <xdr:rowOff>25400</xdr:rowOff>
    </xdr:from>
    <xdr:to>
      <xdr:col>17</xdr:col>
      <xdr:colOff>428625</xdr:colOff>
      <xdr:row>1</xdr:row>
      <xdr:rowOff>122179</xdr:rowOff>
    </xdr:to>
    <xdr:pic>
      <xdr:nvPicPr>
        <xdr:cNvPr id="57" name="Picture 56" descr="Ãhnliches Foto">
          <a:extLst>
            <a:ext uri="{FF2B5EF4-FFF2-40B4-BE49-F238E27FC236}">
              <a16:creationId xmlns:a16="http://schemas.microsoft.com/office/drawing/2014/main" id="{00000000-0008-0000-0200-000039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6459200" y="254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292100</xdr:colOff>
      <xdr:row>6</xdr:row>
      <xdr:rowOff>63500</xdr:rowOff>
    </xdr:from>
    <xdr:to>
      <xdr:col>14</xdr:col>
      <xdr:colOff>447675</xdr:colOff>
      <xdr:row>10</xdr:row>
      <xdr:rowOff>12700</xdr:rowOff>
    </xdr:to>
    <xdr:graphicFrame macro="">
      <xdr:nvGraphicFramePr>
        <xdr:cNvPr id="21" name="Chart 20">
          <a:extLst>
            <a:ext uri="{FF2B5EF4-FFF2-40B4-BE49-F238E27FC236}">
              <a16:creationId xmlns:a16="http://schemas.microsoft.com/office/drawing/2014/main" id="{00000000-0008-0000-0200-00001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142052</xdr:colOff>
      <xdr:row>0</xdr:row>
      <xdr:rowOff>77767</xdr:rowOff>
    </xdr:from>
    <xdr:to>
      <xdr:col>3</xdr:col>
      <xdr:colOff>12504</xdr:colOff>
      <xdr:row>3</xdr:row>
      <xdr:rowOff>76920</xdr:rowOff>
    </xdr:to>
    <xdr:pic>
      <xdr:nvPicPr>
        <xdr:cNvPr id="22" name="Picture 21" descr="Image result for usaid logo">
          <a:extLst>
            <a:ext uri="{FF2B5EF4-FFF2-40B4-BE49-F238E27FC236}">
              <a16:creationId xmlns:a16="http://schemas.microsoft.com/office/drawing/2014/main" id="{00000000-0008-0000-0200-000016000000}"/>
            </a:ext>
          </a:extLst>
        </xdr:cNvPr>
        <xdr:cNvPicPr>
          <a:picLocks noChangeAspect="1" noChangeArrowheads="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t="24616" b="26154"/>
        <a:stretch/>
      </xdr:blipFill>
      <xdr:spPr bwMode="auto">
        <a:xfrm>
          <a:off x="142052" y="77767"/>
          <a:ext cx="1817825" cy="610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366889</xdr:colOff>
      <xdr:row>30</xdr:row>
      <xdr:rowOff>86235</xdr:rowOff>
    </xdr:from>
    <xdr:to>
      <xdr:col>4</xdr:col>
      <xdr:colOff>9221</xdr:colOff>
      <xdr:row>31</xdr:row>
      <xdr:rowOff>15679</xdr:rowOff>
    </xdr:to>
    <xdr:pic>
      <xdr:nvPicPr>
        <xdr:cNvPr id="23" name="Picture 22" descr="mage result for community icon">
          <a:extLst>
            <a:ext uri="{FF2B5EF4-FFF2-40B4-BE49-F238E27FC236}">
              <a16:creationId xmlns:a16="http://schemas.microsoft.com/office/drawing/2014/main" id="{00000000-0008-0000-0200-000017000000}"/>
            </a:ext>
          </a:extLst>
        </xdr:cNvPr>
        <xdr:cNvPicPr>
          <a:picLocks noChangeAspect="1" noChangeArrowheads="1"/>
        </xdr:cNvPicPr>
      </xdr:nvPicPr>
      <xdr:blipFill rotWithShape="1">
        <a:blip xmlns:r="http://schemas.openxmlformats.org/officeDocument/2006/relationships" r:embed="rId1">
          <a:alphaModFix amt="60000"/>
          <a:extLst>
            <a:ext uri="{28A0092B-C50C-407E-A947-70E740481C1C}">
              <a14:useLocalDpi xmlns:a14="http://schemas.microsoft.com/office/drawing/2010/main" val="0"/>
            </a:ext>
          </a:extLst>
        </a:blip>
        <a:srcRect l="44541" r="18459"/>
        <a:stretch/>
      </xdr:blipFill>
      <xdr:spPr bwMode="auto">
        <a:xfrm>
          <a:off x="2311087" y="10591173"/>
          <a:ext cx="473319" cy="337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6</xdr:col>
      <xdr:colOff>406400</xdr:colOff>
      <xdr:row>9</xdr:row>
      <xdr:rowOff>0</xdr:rowOff>
    </xdr:from>
    <xdr:to>
      <xdr:col>6</xdr:col>
      <xdr:colOff>457200</xdr:colOff>
      <xdr:row>61</xdr:row>
      <xdr:rowOff>0</xdr:rowOff>
    </xdr:to>
    <xdr:sp macro="" textlink="">
      <xdr:nvSpPr>
        <xdr:cNvPr id="4" name="Rectangle 3">
          <a:extLst>
            <a:ext uri="{FF2B5EF4-FFF2-40B4-BE49-F238E27FC236}">
              <a16:creationId xmlns:a16="http://schemas.microsoft.com/office/drawing/2014/main" id="{00000000-0008-0000-0300-000004000000}"/>
            </a:ext>
          </a:extLst>
        </xdr:cNvPr>
        <xdr:cNvSpPr/>
      </xdr:nvSpPr>
      <xdr:spPr>
        <a:xfrm>
          <a:off x="5041900" y="1828800"/>
          <a:ext cx="50800" cy="105664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114300</xdr:colOff>
      <xdr:row>12</xdr:row>
      <xdr:rowOff>0</xdr:rowOff>
    </xdr:from>
    <xdr:to>
      <xdr:col>6</xdr:col>
      <xdr:colOff>355600</xdr:colOff>
      <xdr:row>12</xdr:row>
      <xdr:rowOff>21791</xdr:rowOff>
    </xdr:to>
    <xdr:cxnSp macro="">
      <xdr:nvCxnSpPr>
        <xdr:cNvPr id="63" name="Straight Connector 62">
          <a:extLst>
            <a:ext uri="{FF2B5EF4-FFF2-40B4-BE49-F238E27FC236}">
              <a16:creationId xmlns:a16="http://schemas.microsoft.com/office/drawing/2014/main" id="{00000000-0008-0000-0300-00003F000000}"/>
            </a:ext>
          </a:extLst>
        </xdr:cNvPr>
        <xdr:cNvCxnSpPr/>
      </xdr:nvCxnSpPr>
      <xdr:spPr>
        <a:xfrm flipV="1">
          <a:off x="114300" y="2235200"/>
          <a:ext cx="46482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15</xdr:row>
      <xdr:rowOff>127000</xdr:rowOff>
    </xdr:from>
    <xdr:to>
      <xdr:col>7</xdr:col>
      <xdr:colOff>447304</xdr:colOff>
      <xdr:row>16</xdr:row>
      <xdr:rowOff>104404</xdr:rowOff>
    </xdr:to>
    <xdr:pic>
      <xdr:nvPicPr>
        <xdr:cNvPr id="97" name="Picture 96" descr="mage result for information icon">
          <a:extLst>
            <a:ext uri="{FF2B5EF4-FFF2-40B4-BE49-F238E27FC236}">
              <a16:creationId xmlns:a16="http://schemas.microsoft.com/office/drawing/2014/main" id="{00000000-0008-0000-0300-000061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61468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26</xdr:row>
      <xdr:rowOff>112012</xdr:rowOff>
    </xdr:from>
    <xdr:to>
      <xdr:col>8</xdr:col>
      <xdr:colOff>338285</xdr:colOff>
      <xdr:row>27</xdr:row>
      <xdr:rowOff>114467</xdr:rowOff>
    </xdr:to>
    <xdr:pic>
      <xdr:nvPicPr>
        <xdr:cNvPr id="133" name="Picture 132" descr="mage result for template icon">
          <a:extLst>
            <a:ext uri="{FF2B5EF4-FFF2-40B4-BE49-F238E27FC236}">
              <a16:creationId xmlns:a16="http://schemas.microsoft.com/office/drawing/2014/main" id="{00000000-0008-0000-0300-000085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403255" y="5477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33</xdr:row>
      <xdr:rowOff>112012</xdr:rowOff>
    </xdr:from>
    <xdr:to>
      <xdr:col>8</xdr:col>
      <xdr:colOff>338285</xdr:colOff>
      <xdr:row>34</xdr:row>
      <xdr:rowOff>114467</xdr:rowOff>
    </xdr:to>
    <xdr:pic>
      <xdr:nvPicPr>
        <xdr:cNvPr id="134" name="Picture 133" descr="mage result for template icon">
          <a:extLst>
            <a:ext uri="{FF2B5EF4-FFF2-40B4-BE49-F238E27FC236}">
              <a16:creationId xmlns:a16="http://schemas.microsoft.com/office/drawing/2014/main" id="{00000000-0008-0000-0300-000086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403255" y="69223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40</xdr:row>
      <xdr:rowOff>112012</xdr:rowOff>
    </xdr:from>
    <xdr:to>
      <xdr:col>8</xdr:col>
      <xdr:colOff>338285</xdr:colOff>
      <xdr:row>41</xdr:row>
      <xdr:rowOff>114467</xdr:rowOff>
    </xdr:to>
    <xdr:pic>
      <xdr:nvPicPr>
        <xdr:cNvPr id="135" name="Picture 134" descr="mage result for template icon">
          <a:extLst>
            <a:ext uri="{FF2B5EF4-FFF2-40B4-BE49-F238E27FC236}">
              <a16:creationId xmlns:a16="http://schemas.microsoft.com/office/drawing/2014/main" id="{00000000-0008-0000-0300-000087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403255" y="8367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47</xdr:row>
      <xdr:rowOff>112012</xdr:rowOff>
    </xdr:from>
    <xdr:to>
      <xdr:col>8</xdr:col>
      <xdr:colOff>338285</xdr:colOff>
      <xdr:row>48</xdr:row>
      <xdr:rowOff>114467</xdr:rowOff>
    </xdr:to>
    <xdr:pic>
      <xdr:nvPicPr>
        <xdr:cNvPr id="136" name="Picture 135" descr="mage result for template icon">
          <a:extLst>
            <a:ext uri="{FF2B5EF4-FFF2-40B4-BE49-F238E27FC236}">
              <a16:creationId xmlns:a16="http://schemas.microsoft.com/office/drawing/2014/main" id="{00000000-0008-0000-0300-000088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403255" y="98116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22</xdr:row>
      <xdr:rowOff>8751</xdr:rowOff>
    </xdr:from>
    <xdr:to>
      <xdr:col>4</xdr:col>
      <xdr:colOff>1386936</xdr:colOff>
      <xdr:row>23</xdr:row>
      <xdr:rowOff>62225</xdr:rowOff>
    </xdr:to>
    <xdr:pic>
      <xdr:nvPicPr>
        <xdr:cNvPr id="138" name="Picture 137" descr="mage result for community icon">
          <a:extLst>
            <a:ext uri="{FF2B5EF4-FFF2-40B4-BE49-F238E27FC236}">
              <a16:creationId xmlns:a16="http://schemas.microsoft.com/office/drawing/2014/main" id="{00000000-0008-0000-0300-00008A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4479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1130300</xdr:colOff>
      <xdr:row>26</xdr:row>
      <xdr:rowOff>21451</xdr:rowOff>
    </xdr:from>
    <xdr:to>
      <xdr:col>5</xdr:col>
      <xdr:colOff>15336</xdr:colOff>
      <xdr:row>27</xdr:row>
      <xdr:rowOff>74925</xdr:rowOff>
    </xdr:to>
    <xdr:pic>
      <xdr:nvPicPr>
        <xdr:cNvPr id="139" name="Picture 138" descr="mage result for community icon">
          <a:extLst>
            <a:ext uri="{FF2B5EF4-FFF2-40B4-BE49-F238E27FC236}">
              <a16:creationId xmlns:a16="http://schemas.microsoft.com/office/drawing/2014/main" id="{00000000-0008-0000-0300-00008B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32200" y="53046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29</xdr:row>
      <xdr:rowOff>186551</xdr:rowOff>
    </xdr:from>
    <xdr:to>
      <xdr:col>4</xdr:col>
      <xdr:colOff>1374236</xdr:colOff>
      <xdr:row>31</xdr:row>
      <xdr:rowOff>36825</xdr:rowOff>
    </xdr:to>
    <xdr:pic>
      <xdr:nvPicPr>
        <xdr:cNvPr id="140" name="Picture 139" descr="mage result for community icon">
          <a:extLst>
            <a:ext uri="{FF2B5EF4-FFF2-40B4-BE49-F238E27FC236}">
              <a16:creationId xmlns:a16="http://schemas.microsoft.com/office/drawing/2014/main" id="{00000000-0008-0000-0300-00008C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60793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34</xdr:row>
      <xdr:rowOff>8751</xdr:rowOff>
    </xdr:from>
    <xdr:to>
      <xdr:col>4</xdr:col>
      <xdr:colOff>1361536</xdr:colOff>
      <xdr:row>35</xdr:row>
      <xdr:rowOff>62225</xdr:rowOff>
    </xdr:to>
    <xdr:pic>
      <xdr:nvPicPr>
        <xdr:cNvPr id="141" name="Picture 140" descr="mage result for community icon">
          <a:extLst>
            <a:ext uri="{FF2B5EF4-FFF2-40B4-BE49-F238E27FC236}">
              <a16:creationId xmlns:a16="http://schemas.microsoft.com/office/drawing/2014/main" id="{00000000-0008-0000-0300-00008D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81400" y="6917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37</xdr:row>
      <xdr:rowOff>161151</xdr:rowOff>
    </xdr:from>
    <xdr:to>
      <xdr:col>4</xdr:col>
      <xdr:colOff>1183736</xdr:colOff>
      <xdr:row>39</xdr:row>
      <xdr:rowOff>11425</xdr:rowOff>
    </xdr:to>
    <xdr:pic>
      <xdr:nvPicPr>
        <xdr:cNvPr id="142" name="Picture 141" descr="mage result for community icon">
          <a:extLst>
            <a:ext uri="{FF2B5EF4-FFF2-40B4-BE49-F238E27FC236}">
              <a16:creationId xmlns:a16="http://schemas.microsoft.com/office/drawing/2014/main" id="{00000000-0008-0000-0300-00008E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767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41</xdr:row>
      <xdr:rowOff>97651</xdr:rowOff>
    </xdr:from>
    <xdr:to>
      <xdr:col>4</xdr:col>
      <xdr:colOff>1158336</xdr:colOff>
      <xdr:row>42</xdr:row>
      <xdr:rowOff>151125</xdr:rowOff>
    </xdr:to>
    <xdr:pic>
      <xdr:nvPicPr>
        <xdr:cNvPr id="143" name="Picture 142" descr="mage result for community icon">
          <a:extLst>
            <a:ext uri="{FF2B5EF4-FFF2-40B4-BE49-F238E27FC236}">
              <a16:creationId xmlns:a16="http://schemas.microsoft.com/office/drawing/2014/main" id="{00000000-0008-0000-0300-00008F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378200" y="8428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45</xdr:row>
      <xdr:rowOff>135751</xdr:rowOff>
    </xdr:from>
    <xdr:to>
      <xdr:col>4</xdr:col>
      <xdr:colOff>1183736</xdr:colOff>
      <xdr:row>46</xdr:row>
      <xdr:rowOff>189225</xdr:rowOff>
    </xdr:to>
    <xdr:pic>
      <xdr:nvPicPr>
        <xdr:cNvPr id="144" name="Picture 143" descr="mage result for community icon">
          <a:extLst>
            <a:ext uri="{FF2B5EF4-FFF2-40B4-BE49-F238E27FC236}">
              <a16:creationId xmlns:a16="http://schemas.microsoft.com/office/drawing/2014/main" id="{00000000-0008-0000-0300-000090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9279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46</xdr:row>
      <xdr:rowOff>12700</xdr:rowOff>
    </xdr:from>
    <xdr:to>
      <xdr:col>4</xdr:col>
      <xdr:colOff>1440853</xdr:colOff>
      <xdr:row>47</xdr:row>
      <xdr:rowOff>101600</xdr:rowOff>
    </xdr:to>
    <xdr:pic>
      <xdr:nvPicPr>
        <xdr:cNvPr id="145" name="Picture 144" descr="mage result for project developer icon">
          <a:extLst>
            <a:ext uri="{FF2B5EF4-FFF2-40B4-BE49-F238E27FC236}">
              <a16:creationId xmlns:a16="http://schemas.microsoft.com/office/drawing/2014/main" id="{00000000-0008-0000-0300-000091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56750" y="9359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41</xdr:row>
      <xdr:rowOff>177800</xdr:rowOff>
    </xdr:from>
    <xdr:to>
      <xdr:col>4</xdr:col>
      <xdr:colOff>1428153</xdr:colOff>
      <xdr:row>43</xdr:row>
      <xdr:rowOff>63500</xdr:rowOff>
    </xdr:to>
    <xdr:pic>
      <xdr:nvPicPr>
        <xdr:cNvPr id="146" name="Picture 145" descr="mage result for project developer icon">
          <a:extLst>
            <a:ext uri="{FF2B5EF4-FFF2-40B4-BE49-F238E27FC236}">
              <a16:creationId xmlns:a16="http://schemas.microsoft.com/office/drawing/2014/main" id="{00000000-0008-0000-0300-000092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44050" y="85090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38</xdr:row>
      <xdr:rowOff>76200</xdr:rowOff>
    </xdr:from>
    <xdr:to>
      <xdr:col>5</xdr:col>
      <xdr:colOff>12103</xdr:colOff>
      <xdr:row>39</xdr:row>
      <xdr:rowOff>158750</xdr:rowOff>
    </xdr:to>
    <xdr:pic>
      <xdr:nvPicPr>
        <xdr:cNvPr id="147" name="Picture 146" descr="mage result for project developer icon">
          <a:extLst>
            <a:ext uri="{FF2B5EF4-FFF2-40B4-BE49-F238E27FC236}">
              <a16:creationId xmlns:a16="http://schemas.microsoft.com/office/drawing/2014/main" id="{00000000-0008-0000-0300-000093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94850" y="77978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49</xdr:row>
      <xdr:rowOff>165100</xdr:rowOff>
    </xdr:from>
    <xdr:to>
      <xdr:col>4</xdr:col>
      <xdr:colOff>1390053</xdr:colOff>
      <xdr:row>51</xdr:row>
      <xdr:rowOff>44450</xdr:rowOff>
    </xdr:to>
    <xdr:pic>
      <xdr:nvPicPr>
        <xdr:cNvPr id="148" name="Picture 147" descr="mage result for project developer icon">
          <a:extLst>
            <a:ext uri="{FF2B5EF4-FFF2-40B4-BE49-F238E27FC236}">
              <a16:creationId xmlns:a16="http://schemas.microsoft.com/office/drawing/2014/main" id="{00000000-0008-0000-0300-000094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121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53</xdr:row>
      <xdr:rowOff>165100</xdr:rowOff>
    </xdr:from>
    <xdr:to>
      <xdr:col>4</xdr:col>
      <xdr:colOff>1390053</xdr:colOff>
      <xdr:row>55</xdr:row>
      <xdr:rowOff>44450</xdr:rowOff>
    </xdr:to>
    <xdr:pic>
      <xdr:nvPicPr>
        <xdr:cNvPr id="149" name="Picture 148" descr="mage result for project developer icon">
          <a:extLst>
            <a:ext uri="{FF2B5EF4-FFF2-40B4-BE49-F238E27FC236}">
              <a16:creationId xmlns:a16="http://schemas.microsoft.com/office/drawing/2014/main" id="{00000000-0008-0000-0300-000095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9347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57</xdr:row>
      <xdr:rowOff>177800</xdr:rowOff>
    </xdr:from>
    <xdr:to>
      <xdr:col>4</xdr:col>
      <xdr:colOff>1390053</xdr:colOff>
      <xdr:row>59</xdr:row>
      <xdr:rowOff>63500</xdr:rowOff>
    </xdr:to>
    <xdr:pic>
      <xdr:nvPicPr>
        <xdr:cNvPr id="150" name="Picture 149" descr="mage result for project developer icon">
          <a:extLst>
            <a:ext uri="{FF2B5EF4-FFF2-40B4-BE49-F238E27FC236}">
              <a16:creationId xmlns:a16="http://schemas.microsoft.com/office/drawing/2014/main" id="{00000000-0008-0000-0300-000096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1760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26</xdr:row>
          <xdr:rowOff>25400</xdr:rowOff>
        </xdr:from>
        <xdr:to>
          <xdr:col>14</xdr:col>
          <xdr:colOff>520700</xdr:colOff>
          <xdr:row>27</xdr:row>
          <xdr:rowOff>139700</xdr:rowOff>
        </xdr:to>
        <xdr:sp macro="" textlink="">
          <xdr:nvSpPr>
            <xdr:cNvPr id="3143" name="Check Box 71" hidden="1">
              <a:extLst>
                <a:ext uri="{63B3BB69-23CF-44E3-9099-C40C66FF867C}">
                  <a14:compatExt spid="_x0000_s3143"/>
                </a:ext>
                <a:ext uri="{FF2B5EF4-FFF2-40B4-BE49-F238E27FC236}">
                  <a16:creationId xmlns:a16="http://schemas.microsoft.com/office/drawing/2014/main" id="{00000000-0008-0000-0300-000047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33</xdr:row>
          <xdr:rowOff>25400</xdr:rowOff>
        </xdr:from>
        <xdr:to>
          <xdr:col>14</xdr:col>
          <xdr:colOff>520700</xdr:colOff>
          <xdr:row>34</xdr:row>
          <xdr:rowOff>139700</xdr:rowOff>
        </xdr:to>
        <xdr:sp macro="" textlink="">
          <xdr:nvSpPr>
            <xdr:cNvPr id="3144" name="Check Box 72" hidden="1">
              <a:extLst>
                <a:ext uri="{63B3BB69-23CF-44E3-9099-C40C66FF867C}">
                  <a14:compatExt spid="_x0000_s3144"/>
                </a:ext>
                <a:ext uri="{FF2B5EF4-FFF2-40B4-BE49-F238E27FC236}">
                  <a16:creationId xmlns:a16="http://schemas.microsoft.com/office/drawing/2014/main" id="{00000000-0008-0000-0300-000048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40</xdr:row>
          <xdr:rowOff>25400</xdr:rowOff>
        </xdr:from>
        <xdr:to>
          <xdr:col>14</xdr:col>
          <xdr:colOff>520700</xdr:colOff>
          <xdr:row>41</xdr:row>
          <xdr:rowOff>139700</xdr:rowOff>
        </xdr:to>
        <xdr:sp macro="" textlink="">
          <xdr:nvSpPr>
            <xdr:cNvPr id="3145" name="Check Box 73" hidden="1">
              <a:extLst>
                <a:ext uri="{63B3BB69-23CF-44E3-9099-C40C66FF867C}">
                  <a14:compatExt spid="_x0000_s3145"/>
                </a:ext>
                <a:ext uri="{FF2B5EF4-FFF2-40B4-BE49-F238E27FC236}">
                  <a16:creationId xmlns:a16="http://schemas.microsoft.com/office/drawing/2014/main" id="{00000000-0008-0000-0300-000049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47</xdr:row>
          <xdr:rowOff>25400</xdr:rowOff>
        </xdr:from>
        <xdr:to>
          <xdr:col>14</xdr:col>
          <xdr:colOff>520700</xdr:colOff>
          <xdr:row>48</xdr:row>
          <xdr:rowOff>139700</xdr:rowOff>
        </xdr:to>
        <xdr:sp macro="" textlink="">
          <xdr:nvSpPr>
            <xdr:cNvPr id="3146" name="Check Box 74" hidden="1">
              <a:extLst>
                <a:ext uri="{63B3BB69-23CF-44E3-9099-C40C66FF867C}">
                  <a14:compatExt spid="_x0000_s3146"/>
                </a:ext>
                <a:ext uri="{FF2B5EF4-FFF2-40B4-BE49-F238E27FC236}">
                  <a16:creationId xmlns:a16="http://schemas.microsoft.com/office/drawing/2014/main" id="{00000000-0008-0000-0300-00004A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6</xdr:col>
      <xdr:colOff>34353</xdr:colOff>
      <xdr:row>5</xdr:row>
      <xdr:rowOff>44153</xdr:rowOff>
    </xdr:from>
    <xdr:to>
      <xdr:col>11</xdr:col>
      <xdr:colOff>339547</xdr:colOff>
      <xdr:row>7</xdr:row>
      <xdr:rowOff>98263</xdr:rowOff>
    </xdr:to>
    <xdr:grpSp>
      <xdr:nvGrpSpPr>
        <xdr:cNvPr id="51" name="Group 50">
          <a:extLst>
            <a:ext uri="{FF2B5EF4-FFF2-40B4-BE49-F238E27FC236}">
              <a16:creationId xmlns:a16="http://schemas.microsoft.com/office/drawing/2014/main" id="{00000000-0008-0000-0300-000033000000}"/>
            </a:ext>
          </a:extLst>
        </xdr:cNvPr>
        <xdr:cNvGrpSpPr/>
      </xdr:nvGrpSpPr>
      <xdr:grpSpPr>
        <a:xfrm>
          <a:off x="4669853" y="1072853"/>
          <a:ext cx="4432694" cy="473210"/>
          <a:chOff x="4991100" y="1007567"/>
          <a:chExt cx="4480764" cy="464935"/>
        </a:xfrm>
      </xdr:grpSpPr>
      <xdr:pic>
        <xdr:nvPicPr>
          <xdr:cNvPr id="52" name="Picture 51">
            <a:extLst>
              <a:ext uri="{FF2B5EF4-FFF2-40B4-BE49-F238E27FC236}">
                <a16:creationId xmlns:a16="http://schemas.microsoft.com/office/drawing/2014/main" id="{00000000-0008-0000-0300-000034000000}"/>
              </a:ext>
            </a:extLst>
          </xdr:cNvPr>
          <xdr:cNvPicPr>
            <a:picLocks noChangeAspect="1"/>
          </xdr:cNvPicPr>
        </xdr:nvPicPr>
        <xdr:blipFill>
          <a:blip xmlns:r="http://schemas.openxmlformats.org/officeDocument/2006/relationships" r:embed="rId5">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53" name="Picture 52">
            <a:extLst>
              <a:ext uri="{FF2B5EF4-FFF2-40B4-BE49-F238E27FC236}">
                <a16:creationId xmlns:a16="http://schemas.microsoft.com/office/drawing/2014/main" id="{00000000-0008-0000-0300-000035000000}"/>
              </a:ext>
            </a:extLst>
          </xdr:cNvPr>
          <xdr:cNvPicPr>
            <a:picLocks noChangeAspect="1"/>
          </xdr:cNvPicPr>
        </xdr:nvPicPr>
        <xdr:blipFill>
          <a:blip xmlns:r="http://schemas.openxmlformats.org/officeDocument/2006/relationships" r:embed="rId5">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55" name="Straight Connector 54">
            <a:extLst>
              <a:ext uri="{FF2B5EF4-FFF2-40B4-BE49-F238E27FC236}">
                <a16:creationId xmlns:a16="http://schemas.microsoft.com/office/drawing/2014/main" id="{00000000-0008-0000-0300-000037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23</xdr:col>
      <xdr:colOff>1092200</xdr:colOff>
      <xdr:row>3</xdr:row>
      <xdr:rowOff>173851</xdr:rowOff>
    </xdr:from>
    <xdr:to>
      <xdr:col>23</xdr:col>
      <xdr:colOff>1374236</xdr:colOff>
      <xdr:row>5</xdr:row>
      <xdr:rowOff>24125</xdr:rowOff>
    </xdr:to>
    <xdr:pic>
      <xdr:nvPicPr>
        <xdr:cNvPr id="56" name="Picture 55" descr="mage result for community icon">
          <a:extLst>
            <a:ext uri="{FF2B5EF4-FFF2-40B4-BE49-F238E27FC236}">
              <a16:creationId xmlns:a16="http://schemas.microsoft.com/office/drawing/2014/main" id="{00000000-0008-0000-0300-000038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21628100" y="796151"/>
          <a:ext cx="26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1104900</xdr:colOff>
      <xdr:row>8</xdr:row>
      <xdr:rowOff>8751</xdr:rowOff>
    </xdr:from>
    <xdr:to>
      <xdr:col>23</xdr:col>
      <xdr:colOff>1386936</xdr:colOff>
      <xdr:row>9</xdr:row>
      <xdr:rowOff>62225</xdr:rowOff>
    </xdr:to>
    <xdr:pic>
      <xdr:nvPicPr>
        <xdr:cNvPr id="57" name="Picture 56" descr="mage result for community icon">
          <a:extLst>
            <a:ext uri="{FF2B5EF4-FFF2-40B4-BE49-F238E27FC236}">
              <a16:creationId xmlns:a16="http://schemas.microsoft.com/office/drawing/2014/main" id="{00000000-0008-0000-0300-000039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21628100" y="1659751"/>
          <a:ext cx="26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154196</xdr:colOff>
      <xdr:row>2</xdr:row>
      <xdr:rowOff>63500</xdr:rowOff>
    </xdr:from>
    <xdr:to>
      <xdr:col>16</xdr:col>
      <xdr:colOff>482600</xdr:colOff>
      <xdr:row>3</xdr:row>
      <xdr:rowOff>120650</xdr:rowOff>
    </xdr:to>
    <xdr:pic>
      <xdr:nvPicPr>
        <xdr:cNvPr id="68" name="Picture 67" descr="Bildergebnis fÃ¼r glossary symbol">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425696" y="469900"/>
          <a:ext cx="328404" cy="33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69" name="Picture 68" descr="Ãhnliches Foto">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34112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177800</xdr:colOff>
      <xdr:row>14</xdr:row>
      <xdr:rowOff>12700</xdr:rowOff>
    </xdr:from>
    <xdr:to>
      <xdr:col>4</xdr:col>
      <xdr:colOff>292100</xdr:colOff>
      <xdr:row>16</xdr:row>
      <xdr:rowOff>89704</xdr:rowOff>
    </xdr:to>
    <xdr:sp macro="" textlink="">
      <xdr:nvSpPr>
        <xdr:cNvPr id="70" name="Rectangle 69">
          <a:extLst>
            <a:ext uri="{FF2B5EF4-FFF2-40B4-BE49-F238E27FC236}">
              <a16:creationId xmlns:a16="http://schemas.microsoft.com/office/drawing/2014/main" id="{00000000-0008-0000-0300-000046000000}"/>
            </a:ext>
          </a:extLst>
        </xdr:cNvPr>
        <xdr:cNvSpPr/>
      </xdr:nvSpPr>
      <xdr:spPr>
        <a:xfrm>
          <a:off x="177800" y="28829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5</xdr:col>
      <xdr:colOff>596900</xdr:colOff>
      <xdr:row>6</xdr:row>
      <xdr:rowOff>12700</xdr:rowOff>
    </xdr:from>
    <xdr:to>
      <xdr:col>8</xdr:col>
      <xdr:colOff>727075</xdr:colOff>
      <xdr:row>10</xdr:row>
      <xdr:rowOff>12700</xdr:rowOff>
    </xdr:to>
    <xdr:graphicFrame macro="">
      <xdr:nvGraphicFramePr>
        <xdr:cNvPr id="45" name="Chart 44">
          <a:extLst>
            <a:ext uri="{FF2B5EF4-FFF2-40B4-BE49-F238E27FC236}">
              <a16:creationId xmlns:a16="http://schemas.microsoft.com/office/drawing/2014/main" id="{00000000-0008-0000-0300-00002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46" name="Chart 45">
          <a:extLst>
            <a:ext uri="{FF2B5EF4-FFF2-40B4-BE49-F238E27FC236}">
              <a16:creationId xmlns:a16="http://schemas.microsoft.com/office/drawing/2014/main" id="{00000000-0008-0000-0300-00002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47" name="Chart 46">
          <a:extLst>
            <a:ext uri="{FF2B5EF4-FFF2-40B4-BE49-F238E27FC236}">
              <a16:creationId xmlns:a16="http://schemas.microsoft.com/office/drawing/2014/main" id="{00000000-0008-0000-0300-00002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4</xdr:col>
      <xdr:colOff>1193800</xdr:colOff>
      <xdr:row>18</xdr:row>
      <xdr:rowOff>63500</xdr:rowOff>
    </xdr:from>
    <xdr:to>
      <xdr:col>5</xdr:col>
      <xdr:colOff>88900</xdr:colOff>
      <xdr:row>19</xdr:row>
      <xdr:rowOff>17840</xdr:rowOff>
    </xdr:to>
    <xdr:pic>
      <xdr:nvPicPr>
        <xdr:cNvPr id="49" name="Picture 48" descr="mage result for community icon">
          <a:extLst>
            <a:ext uri="{FF2B5EF4-FFF2-40B4-BE49-F238E27FC236}">
              <a16:creationId xmlns:a16="http://schemas.microsoft.com/office/drawing/2014/main" id="{00000000-0008-0000-0300-000031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95700" y="3746500"/>
          <a:ext cx="368300" cy="322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139700</xdr:colOff>
      <xdr:row>0</xdr:row>
      <xdr:rowOff>94450</xdr:rowOff>
    </xdr:from>
    <xdr:to>
      <xdr:col>3</xdr:col>
      <xdr:colOff>463550</xdr:colOff>
      <xdr:row>3</xdr:row>
      <xdr:rowOff>114300</xdr:rowOff>
    </xdr:to>
    <xdr:pic>
      <xdr:nvPicPr>
        <xdr:cNvPr id="44" name="Picture 43" descr="Image result for usaid logo">
          <a:extLst>
            <a:ext uri="{FF2B5EF4-FFF2-40B4-BE49-F238E27FC236}">
              <a16:creationId xmlns:a16="http://schemas.microsoft.com/office/drawing/2014/main" id="{00000000-0008-0000-0300-00002C000000}"/>
            </a:ext>
          </a:extLst>
        </xdr:cNvPr>
        <xdr:cNvPicPr>
          <a:picLocks noChangeAspect="1" noChangeArrowheads="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t="24616" b="26154"/>
        <a:stretch/>
      </xdr:blipFill>
      <xdr:spPr bwMode="auto">
        <a:xfrm>
          <a:off x="139700" y="94450"/>
          <a:ext cx="2006600" cy="64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14592</xdr:colOff>
      <xdr:row>5</xdr:row>
      <xdr:rowOff>44153</xdr:rowOff>
    </xdr:from>
    <xdr:to>
      <xdr:col>6</xdr:col>
      <xdr:colOff>14592</xdr:colOff>
      <xdr:row>7</xdr:row>
      <xdr:rowOff>98263</xdr:rowOff>
    </xdr:to>
    <xdr:cxnSp macro="">
      <xdr:nvCxnSpPr>
        <xdr:cNvPr id="43" name="Straight Connector 42">
          <a:extLst>
            <a:ext uri="{FF2B5EF4-FFF2-40B4-BE49-F238E27FC236}">
              <a16:creationId xmlns:a16="http://schemas.microsoft.com/office/drawing/2014/main" id="{00000000-0008-0000-0300-00002B000000}"/>
            </a:ext>
          </a:extLst>
        </xdr:cNvPr>
        <xdr:cNvCxnSpPr/>
      </xdr:nvCxnSpPr>
      <xdr:spPr>
        <a:xfrm>
          <a:off x="4647740" y="1055449"/>
          <a:ext cx="0" cy="465684"/>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7</xdr:col>
      <xdr:colOff>812800</xdr:colOff>
      <xdr:row>36</xdr:row>
      <xdr:rowOff>101600</xdr:rowOff>
    </xdr:from>
    <xdr:to>
      <xdr:col>12</xdr:col>
      <xdr:colOff>76200</xdr:colOff>
      <xdr:row>38</xdr:row>
      <xdr:rowOff>38100</xdr:rowOff>
    </xdr:to>
    <xdr:sp macro="" textlink="">
      <xdr:nvSpPr>
        <xdr:cNvPr id="2" name="Rounded Rectangle 1">
          <a:extLst>
            <a:ext uri="{FF2B5EF4-FFF2-40B4-BE49-F238E27FC236}">
              <a16:creationId xmlns:a16="http://schemas.microsoft.com/office/drawing/2014/main" id="{00000000-0008-0000-0400-000002000000}"/>
            </a:ext>
          </a:extLst>
        </xdr:cNvPr>
        <xdr:cNvSpPr/>
      </xdr:nvSpPr>
      <xdr:spPr>
        <a:xfrm>
          <a:off x="6045200" y="7416800"/>
          <a:ext cx="3390900" cy="342900"/>
        </a:xfrm>
        <a:prstGeom prst="roundRect">
          <a:avLst>
            <a:gd name="adj" fmla="val 12963"/>
          </a:avLst>
        </a:prstGeom>
        <a:solidFill>
          <a:srgbClr val="F3F6F8"/>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812800</xdr:colOff>
      <xdr:row>23</xdr:row>
      <xdr:rowOff>184441</xdr:rowOff>
    </xdr:from>
    <xdr:to>
      <xdr:col>12</xdr:col>
      <xdr:colOff>393700</xdr:colOff>
      <xdr:row>25</xdr:row>
      <xdr:rowOff>120941</xdr:rowOff>
    </xdr:to>
    <xdr:sp macro="" textlink="">
      <xdr:nvSpPr>
        <xdr:cNvPr id="3" name="Rounded Rectangle 2">
          <a:extLst>
            <a:ext uri="{FF2B5EF4-FFF2-40B4-BE49-F238E27FC236}">
              <a16:creationId xmlns:a16="http://schemas.microsoft.com/office/drawing/2014/main" id="{00000000-0008-0000-0400-000003000000}"/>
            </a:ext>
          </a:extLst>
        </xdr:cNvPr>
        <xdr:cNvSpPr/>
      </xdr:nvSpPr>
      <xdr:spPr>
        <a:xfrm>
          <a:off x="6045200" y="4858041"/>
          <a:ext cx="3708400" cy="342900"/>
        </a:xfrm>
        <a:prstGeom prst="roundRect">
          <a:avLst>
            <a:gd name="adj" fmla="val 12963"/>
          </a:avLst>
        </a:prstGeom>
        <a:solidFill>
          <a:srgbClr val="F8FA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8</xdr:row>
      <xdr:rowOff>0</xdr:rowOff>
    </xdr:from>
    <xdr:to>
      <xdr:col>6</xdr:col>
      <xdr:colOff>457200</xdr:colOff>
      <xdr:row>64</xdr:row>
      <xdr:rowOff>114300</xdr:rowOff>
    </xdr:to>
    <xdr:sp macro="" textlink="">
      <xdr:nvSpPr>
        <xdr:cNvPr id="4" name="Rectangle 3">
          <a:extLst>
            <a:ext uri="{FF2B5EF4-FFF2-40B4-BE49-F238E27FC236}">
              <a16:creationId xmlns:a16="http://schemas.microsoft.com/office/drawing/2014/main" id="{00000000-0008-0000-0400-000004000000}"/>
            </a:ext>
          </a:extLst>
        </xdr:cNvPr>
        <xdr:cNvSpPr/>
      </xdr:nvSpPr>
      <xdr:spPr>
        <a:xfrm>
          <a:off x="0" y="1625600"/>
          <a:ext cx="4864100" cy="114935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12700</xdr:rowOff>
    </xdr:from>
    <xdr:to>
      <xdr:col>17</xdr:col>
      <xdr:colOff>190500</xdr:colOff>
      <xdr:row>3</xdr:row>
      <xdr:rowOff>190500</xdr:rowOff>
    </xdr:to>
    <xdr:cxnSp macro="">
      <xdr:nvCxnSpPr>
        <xdr:cNvPr id="5" name="Straight Connector 4">
          <a:extLst>
            <a:ext uri="{FF2B5EF4-FFF2-40B4-BE49-F238E27FC236}">
              <a16:creationId xmlns:a16="http://schemas.microsoft.com/office/drawing/2014/main" id="{00000000-0008-0000-0400-000005000000}"/>
            </a:ext>
          </a:extLst>
        </xdr:cNvPr>
        <xdr:cNvCxnSpPr/>
      </xdr:nvCxnSpPr>
      <xdr:spPr>
        <a:xfrm>
          <a:off x="13677900" y="127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533400</xdr:colOff>
      <xdr:row>1</xdr:row>
      <xdr:rowOff>0</xdr:rowOff>
    </xdr:from>
    <xdr:to>
      <xdr:col>18</xdr:col>
      <xdr:colOff>0</xdr:colOff>
      <xdr:row>3</xdr:row>
      <xdr:rowOff>0</xdr:rowOff>
    </xdr:to>
    <xdr:sp macro="" textlink="">
      <xdr:nvSpPr>
        <xdr:cNvPr id="6" name="TextBox 5">
          <a:hlinkClick xmlns:r="http://schemas.openxmlformats.org/officeDocument/2006/relationships" r:id="rId1"/>
          <a:extLst>
            <a:ext uri="{FF2B5EF4-FFF2-40B4-BE49-F238E27FC236}">
              <a16:creationId xmlns:a16="http://schemas.microsoft.com/office/drawing/2014/main" id="{00000000-0008-0000-0400-000006000000}"/>
            </a:ext>
          </a:extLst>
        </xdr:cNvPr>
        <xdr:cNvSpPr txBox="1"/>
      </xdr:nvSpPr>
      <xdr:spPr>
        <a:xfrm>
          <a:off x="14020800" y="203200"/>
          <a:ext cx="838200" cy="406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1200" b="0" i="0">
              <a:solidFill>
                <a:srgbClr val="0070C0"/>
              </a:solidFill>
              <a:latin typeface="Open Sans" charset="0"/>
              <a:ea typeface="Open Sans" charset="0"/>
              <a:cs typeface="Open Sans" charset="0"/>
            </a:rPr>
            <a:t>Logout</a:t>
          </a:r>
        </a:p>
      </xdr:txBody>
    </xdr:sp>
    <xdr:clientData/>
  </xdr:twoCellAnchor>
  <xdr:twoCellAnchor editAs="oneCell">
    <xdr:from>
      <xdr:col>17</xdr:col>
      <xdr:colOff>434680</xdr:colOff>
      <xdr:row>1</xdr:row>
      <xdr:rowOff>92496</xdr:rowOff>
    </xdr:from>
    <xdr:to>
      <xdr:col>17</xdr:col>
      <xdr:colOff>697363</xdr:colOff>
      <xdr:row>2</xdr:row>
      <xdr:rowOff>107529</xdr:rowOff>
    </xdr:to>
    <xdr:pic>
      <xdr:nvPicPr>
        <xdr:cNvPr id="7" name="Picture 6" descr="mage result for logout icon">
          <a:extLst>
            <a:ext uri="{FF2B5EF4-FFF2-40B4-BE49-F238E27FC236}">
              <a16:creationId xmlns:a16="http://schemas.microsoft.com/office/drawing/2014/main" id="{00000000-0008-0000-0400-000007000000}"/>
            </a:ext>
          </a:extLst>
        </xdr:cNvPr>
        <xdr:cNvPicPr>
          <a:picLocks noChangeAspect="1" noChangeArrowheads="1"/>
        </xdr:cNvPicPr>
      </xdr:nvPicPr>
      <xdr:blipFill>
        <a:blip xmlns:r="http://schemas.openxmlformats.org/officeDocument/2006/relationships" r:embed="rId2">
          <a:alphaModFix amt="50000"/>
          <a:extLst>
            <a:ext uri="{28A0092B-C50C-407E-A947-70E740481C1C}">
              <a14:useLocalDpi xmlns:a14="http://schemas.microsoft.com/office/drawing/2010/main" val="0"/>
            </a:ext>
          </a:extLst>
        </a:blip>
        <a:srcRect/>
        <a:stretch>
          <a:fillRect/>
        </a:stretch>
      </xdr:blipFill>
      <xdr:spPr bwMode="auto">
        <a:xfrm>
          <a:off x="13922080" y="295696"/>
          <a:ext cx="259508" cy="259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88900</xdr:colOff>
      <xdr:row>11</xdr:row>
      <xdr:rowOff>63500</xdr:rowOff>
    </xdr:from>
    <xdr:to>
      <xdr:col>5</xdr:col>
      <xdr:colOff>576085</xdr:colOff>
      <xdr:row>43</xdr:row>
      <xdr:rowOff>129375</xdr:rowOff>
    </xdr:to>
    <xdr:grpSp>
      <xdr:nvGrpSpPr>
        <xdr:cNvPr id="20" name="Group 19">
          <a:extLst>
            <a:ext uri="{FF2B5EF4-FFF2-40B4-BE49-F238E27FC236}">
              <a16:creationId xmlns:a16="http://schemas.microsoft.com/office/drawing/2014/main" id="{00000000-0008-0000-0400-000014000000}"/>
            </a:ext>
          </a:extLst>
        </xdr:cNvPr>
        <xdr:cNvGrpSpPr/>
      </xdr:nvGrpSpPr>
      <xdr:grpSpPr>
        <a:xfrm>
          <a:off x="368300" y="2298700"/>
          <a:ext cx="3789185" cy="6568275"/>
          <a:chOff x="368300" y="1892300"/>
          <a:chExt cx="3789185" cy="6568275"/>
        </a:xfrm>
      </xdr:grpSpPr>
      <xdr:sp macro="" textlink="">
        <xdr:nvSpPr>
          <xdr:cNvPr id="21" name="Rectangle 20">
            <a:extLst>
              <a:ext uri="{FF2B5EF4-FFF2-40B4-BE49-F238E27FC236}">
                <a16:creationId xmlns:a16="http://schemas.microsoft.com/office/drawing/2014/main" id="{00000000-0008-0000-0400-000015000000}"/>
              </a:ext>
            </a:extLst>
          </xdr:cNvPr>
          <xdr:cNvSpPr/>
        </xdr:nvSpPr>
        <xdr:spPr>
          <a:xfrm>
            <a:off x="772715" y="1892300"/>
            <a:ext cx="2076669" cy="47705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Open Sans" charset="0"/>
                <a:ea typeface="Open Sans" charset="0"/>
                <a:cs typeface="Open Sans" charset="0"/>
              </a:rPr>
              <a:t>For Community </a:t>
            </a:r>
          </a:p>
        </xdr:txBody>
      </xdr:sp>
      <xdr:pic>
        <xdr:nvPicPr>
          <xdr:cNvPr id="22" name="Picture 21" descr="mage result for community icon">
            <a:extLst>
              <a:ext uri="{FF2B5EF4-FFF2-40B4-BE49-F238E27FC236}">
                <a16:creationId xmlns:a16="http://schemas.microsoft.com/office/drawing/2014/main" id="{00000000-0008-0000-0400-000016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8300" y="2024876"/>
            <a:ext cx="345536" cy="311289"/>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23" name="Rounded Rectangle 22">
            <a:extLst>
              <a:ext uri="{FF2B5EF4-FFF2-40B4-BE49-F238E27FC236}">
                <a16:creationId xmlns:a16="http://schemas.microsoft.com/office/drawing/2014/main" id="{00000000-0008-0000-0400-000017000000}"/>
              </a:ext>
            </a:extLst>
          </xdr:cNvPr>
          <xdr:cNvSpPr/>
        </xdr:nvSpPr>
        <xdr:spPr>
          <a:xfrm>
            <a:off x="751071" y="2631256"/>
            <a:ext cx="2931929" cy="611975"/>
          </a:xfrm>
          <a:prstGeom prst="roundRect">
            <a:avLst>
              <a:gd name="adj" fmla="val 8201"/>
            </a:avLst>
          </a:prstGeom>
          <a:solidFill>
            <a:srgbClr val="92D050">
              <a:alpha val="15000"/>
            </a:srgbClr>
          </a:solidFill>
          <a:ln w="12700">
            <a:solidFill>
              <a:srgbClr val="92D050">
                <a:alpha val="55000"/>
              </a:srgbClr>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000" rIns="0" bIns="36000"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l">
              <a:lnSpc>
                <a:spcPct val="200000"/>
              </a:lnSpc>
            </a:pPr>
            <a:r>
              <a:rPr lang="en-US" sz="1200">
                <a:solidFill>
                  <a:schemeClr val="tx1">
                    <a:lumMod val="65000"/>
                    <a:lumOff val="35000"/>
                  </a:schemeClr>
                </a:solidFill>
                <a:latin typeface="Open Sans" charset="0"/>
                <a:ea typeface="Open Sans" charset="0"/>
                <a:cs typeface="Open Sans" charset="0"/>
              </a:rPr>
              <a:t>               Community Representation </a:t>
            </a:r>
          </a:p>
        </xdr:txBody>
      </xdr:sp>
      <xdr:pic>
        <xdr:nvPicPr>
          <xdr:cNvPr id="24" name="Picture 23" descr="elated image">
            <a:extLst>
              <a:ext uri="{FF2B5EF4-FFF2-40B4-BE49-F238E27FC236}">
                <a16:creationId xmlns:a16="http://schemas.microsoft.com/office/drawing/2014/main" id="{00000000-0008-0000-0400-000018000000}"/>
              </a:ext>
            </a:extLst>
          </xdr:cNvPr>
          <xdr:cNvPicPr>
            <a:picLocks noChangeAspect="1" noChangeArrowheads="1"/>
          </xdr:cNvPicPr>
        </xdr:nvPicPr>
        <xdr:blipFill>
          <a:blip xmlns:r="http://schemas.openxmlformats.org/officeDocument/2006/relationships" r:embed="rId4">
            <a:duotone>
              <a:schemeClr val="accent6">
                <a:shade val="45000"/>
                <a:satMod val="135000"/>
              </a:schemeClr>
              <a:prstClr val="white"/>
            </a:duotone>
            <a:alphaModFix/>
            <a:extLst>
              <a:ext uri="{BEBA8EAE-BF5A-486C-A8C5-ECC9F3942E4B}">
                <a14:imgProps xmlns:a14="http://schemas.microsoft.com/office/drawing/2010/main">
                  <a14:imgLayer r:embed="rId5">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953383" y="2825075"/>
            <a:ext cx="275136" cy="275136"/>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25" name="Elbow Connector 24">
            <a:extLst>
              <a:ext uri="{FF2B5EF4-FFF2-40B4-BE49-F238E27FC236}">
                <a16:creationId xmlns:a16="http://schemas.microsoft.com/office/drawing/2014/main" id="{00000000-0008-0000-0400-000019000000}"/>
              </a:ext>
            </a:extLst>
          </xdr:cNvPr>
          <xdr:cNvCxnSpPr/>
        </xdr:nvCxnSpPr>
        <xdr:spPr>
          <a:xfrm rot="16200000" flipH="1">
            <a:off x="345045" y="2580539"/>
            <a:ext cx="517433" cy="233153"/>
          </a:xfrm>
          <a:prstGeom prst="bentConnector3">
            <a:avLst>
              <a:gd name="adj1" fmla="val 99088"/>
            </a:avLst>
          </a:prstGeom>
          <a:ln>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nvGrpSpPr>
          <xdr:cNvPr id="26" name="Group 25">
            <a:extLst>
              <a:ext uri="{FF2B5EF4-FFF2-40B4-BE49-F238E27FC236}">
                <a16:creationId xmlns:a16="http://schemas.microsoft.com/office/drawing/2014/main" id="{00000000-0008-0000-0400-00001A000000}"/>
              </a:ext>
            </a:extLst>
          </xdr:cNvPr>
          <xdr:cNvGrpSpPr/>
        </xdr:nvGrpSpPr>
        <xdr:grpSpPr>
          <a:xfrm>
            <a:off x="3467100" y="2571466"/>
            <a:ext cx="290753" cy="253836"/>
            <a:chOff x="3881006" y="1097758"/>
            <a:chExt cx="264320" cy="230760"/>
          </a:xfrm>
        </xdr:grpSpPr>
        <xdr:sp macro="" textlink="">
          <xdr:nvSpPr>
            <xdr:cNvPr id="54" name="Rectangle 53">
              <a:extLst>
                <a:ext uri="{FF2B5EF4-FFF2-40B4-BE49-F238E27FC236}">
                  <a16:creationId xmlns:a16="http://schemas.microsoft.com/office/drawing/2014/main" id="{00000000-0008-0000-0400-000036000000}"/>
                </a:ext>
              </a:extLst>
            </xdr:cNvPr>
            <xdr:cNvSpPr/>
          </xdr:nvSpPr>
          <xdr:spPr>
            <a:xfrm>
              <a:off x="3944966" y="1097758"/>
              <a:ext cx="200360" cy="197128"/>
            </a:xfrm>
            <a:prstGeom prst="rect">
              <a:avLst/>
            </a:prstGeom>
            <a:solidFill>
              <a:schemeClr val="bg1"/>
            </a:solidFill>
            <a:ln w="12700">
              <a:solidFill>
                <a:schemeClr val="bg1">
                  <a:lumMod val="65000"/>
                </a:schemeClr>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endParaRPr lang="en-US" sz="1100">
                <a:solidFill>
                  <a:schemeClr val="tx1">
                    <a:lumMod val="65000"/>
                    <a:lumOff val="35000"/>
                  </a:schemeClr>
                </a:solidFill>
                <a:latin typeface="Open Sans" charset="0"/>
                <a:ea typeface="Open Sans" charset="0"/>
                <a:cs typeface="Open Sans" charset="0"/>
              </a:endParaRPr>
            </a:p>
          </xdr:txBody>
        </xdr:sp>
        <xdr:sp macro="" textlink="">
          <xdr:nvSpPr>
            <xdr:cNvPr id="55" name="Rectangle 54">
              <a:extLst>
                <a:ext uri="{FF2B5EF4-FFF2-40B4-BE49-F238E27FC236}">
                  <a16:creationId xmlns:a16="http://schemas.microsoft.com/office/drawing/2014/main" id="{00000000-0008-0000-0400-000037000000}"/>
                </a:ext>
              </a:extLst>
            </xdr:cNvPr>
            <xdr:cNvSpPr/>
          </xdr:nvSpPr>
          <xdr:spPr>
            <a:xfrm>
              <a:off x="3881006" y="1131390"/>
              <a:ext cx="220396" cy="197128"/>
            </a:xfrm>
            <a:prstGeom prst="rect">
              <a:avLst/>
            </a:prstGeom>
            <a:solidFill>
              <a:schemeClr val="bg1"/>
            </a:solidFill>
            <a:ln w="12700">
              <a:solidFill>
                <a:schemeClr val="bg1">
                  <a:lumMod val="65000"/>
                </a:schemeClr>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lIns="0" tIns="0" rIns="0" bIns="72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r>
                <a:rPr lang="en-US" sz="900" b="1" i="0">
                  <a:solidFill>
                    <a:schemeClr val="tx1">
                      <a:lumMod val="65000"/>
                      <a:lumOff val="35000"/>
                    </a:schemeClr>
                  </a:solidFill>
                  <a:latin typeface="Open Sans Semibold" charset="0"/>
                  <a:ea typeface="Open Sans Semibold" charset="0"/>
                  <a:cs typeface="Open Sans Semibold" charset="0"/>
                </a:rPr>
                <a:t>3</a:t>
              </a:r>
            </a:p>
          </xdr:txBody>
        </xdr:sp>
      </xdr:grpSp>
      <xdr:sp macro="" textlink="">
        <xdr:nvSpPr>
          <xdr:cNvPr id="27" name="Rounded Rectangle 26">
            <a:extLst>
              <a:ext uri="{FF2B5EF4-FFF2-40B4-BE49-F238E27FC236}">
                <a16:creationId xmlns:a16="http://schemas.microsoft.com/office/drawing/2014/main" id="{00000000-0008-0000-0400-00001B000000}"/>
              </a:ext>
            </a:extLst>
          </xdr:cNvPr>
          <xdr:cNvSpPr/>
        </xdr:nvSpPr>
        <xdr:spPr>
          <a:xfrm>
            <a:off x="751071" y="3374490"/>
            <a:ext cx="1865129" cy="611975"/>
          </a:xfrm>
          <a:prstGeom prst="roundRect">
            <a:avLst>
              <a:gd name="adj" fmla="val 8201"/>
            </a:avLst>
          </a:prstGeom>
          <a:solidFill>
            <a:schemeClr val="bg1"/>
          </a:solidFill>
          <a:ln w="31750">
            <a:solidFill>
              <a:srgbClr val="ADD3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tIns="36000" bIns="90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marL="0" indent="0" algn="l" defTabSz="914400" rtl="0" eaLnBrk="1" latinLnBrk="0" hangingPunct="1">
              <a:lnSpc>
                <a:spcPct val="200000"/>
              </a:lnSpc>
            </a:pPr>
            <a:r>
              <a:rPr lang="en-US" sz="1000" b="1" i="0" kern="1200">
                <a:solidFill>
                  <a:srgbClr val="313F49"/>
                </a:solidFill>
                <a:latin typeface="Open Sans Semibold" charset="0"/>
                <a:ea typeface="Open Sans Semibold" charset="0"/>
                <a:cs typeface="Open Sans Semibold" charset="0"/>
              </a:rPr>
              <a:t>               </a:t>
            </a:r>
            <a:r>
              <a:rPr lang="en-US" sz="1200" b="1" i="0" kern="1200">
                <a:solidFill>
                  <a:srgbClr val="313F49"/>
                </a:solidFill>
                <a:latin typeface="Open Sans Semibold" charset="0"/>
                <a:ea typeface="Open Sans Semibold" charset="0"/>
                <a:cs typeface="Open Sans Semibold" charset="0"/>
              </a:rPr>
              <a:t>Gender</a:t>
            </a:r>
          </a:p>
        </xdr:txBody>
      </xdr:sp>
      <xdr:pic>
        <xdr:nvPicPr>
          <xdr:cNvPr id="28" name="Picture 27" descr="elated image">
            <a:extLst>
              <a:ext uri="{FF2B5EF4-FFF2-40B4-BE49-F238E27FC236}">
                <a16:creationId xmlns:a16="http://schemas.microsoft.com/office/drawing/2014/main" id="{00000000-0008-0000-0400-00001C000000}"/>
              </a:ext>
            </a:extLst>
          </xdr:cNvPr>
          <xdr:cNvPicPr>
            <a:picLocks noChangeAspect="1" noChangeArrowheads="1"/>
          </xdr:cNvPicPr>
        </xdr:nvPicPr>
        <xdr:blipFill>
          <a:blip xmlns:r="http://schemas.openxmlformats.org/officeDocument/2006/relationships" r:embed="rId4">
            <a:alphaModFix/>
            <a:lum bright="70000" contrast="-70000"/>
            <a:extLst>
              <a:ext uri="{BEBA8EAE-BF5A-486C-A8C5-ECC9F3942E4B}">
                <a14:imgProps xmlns:a14="http://schemas.microsoft.com/office/drawing/2010/main">
                  <a14:imgLayer r:embed="rId5">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940683" y="3568309"/>
            <a:ext cx="275136" cy="275136"/>
          </a:xfrm>
          <a:prstGeom prst="rect">
            <a:avLst/>
          </a:prstGeom>
          <a:noFill/>
          <a:extLst>
            <a:ext uri="{909E8E84-426E-40DD-AFC4-6F175D3DCCD1}">
              <a14:hiddenFill xmlns:a14="http://schemas.microsoft.com/office/drawing/2010/main">
                <a:solidFill>
                  <a:srgbClr val="FFFFFF"/>
                </a:solidFill>
              </a14:hiddenFill>
            </a:ext>
          </a:extLst>
        </xdr:spPr>
      </xdr:pic>
      <xdr:grpSp>
        <xdr:nvGrpSpPr>
          <xdr:cNvPr id="29" name="Group 28">
            <a:extLst>
              <a:ext uri="{FF2B5EF4-FFF2-40B4-BE49-F238E27FC236}">
                <a16:creationId xmlns:a16="http://schemas.microsoft.com/office/drawing/2014/main" id="{00000000-0008-0000-0400-00001D000000}"/>
              </a:ext>
            </a:extLst>
          </xdr:cNvPr>
          <xdr:cNvGrpSpPr/>
        </xdr:nvGrpSpPr>
        <xdr:grpSpPr>
          <a:xfrm>
            <a:off x="2414347" y="3314700"/>
            <a:ext cx="290753" cy="253836"/>
            <a:chOff x="3881006" y="1097758"/>
            <a:chExt cx="264320" cy="230760"/>
          </a:xfrm>
        </xdr:grpSpPr>
        <xdr:sp macro="" textlink="">
          <xdr:nvSpPr>
            <xdr:cNvPr id="52" name="Rectangle 51">
              <a:extLst>
                <a:ext uri="{FF2B5EF4-FFF2-40B4-BE49-F238E27FC236}">
                  <a16:creationId xmlns:a16="http://schemas.microsoft.com/office/drawing/2014/main" id="{00000000-0008-0000-0400-000034000000}"/>
                </a:ext>
              </a:extLst>
            </xdr:cNvPr>
            <xdr:cNvSpPr/>
          </xdr:nvSpPr>
          <xdr:spPr>
            <a:xfrm>
              <a:off x="3944966" y="1097758"/>
              <a:ext cx="200360" cy="197128"/>
            </a:xfrm>
            <a:prstGeom prst="rect">
              <a:avLst/>
            </a:prstGeom>
            <a:solidFill>
              <a:schemeClr val="bg1"/>
            </a:solidFill>
            <a:ln w="12700">
              <a:solidFill>
                <a:schemeClr val="bg1">
                  <a:lumMod val="65000"/>
                </a:schemeClr>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endParaRPr lang="en-US" sz="1100">
                <a:solidFill>
                  <a:schemeClr val="tx1">
                    <a:lumMod val="65000"/>
                    <a:lumOff val="35000"/>
                  </a:schemeClr>
                </a:solidFill>
                <a:latin typeface="Open Sans" charset="0"/>
                <a:ea typeface="Open Sans" charset="0"/>
                <a:cs typeface="Open Sans" charset="0"/>
              </a:endParaRPr>
            </a:p>
          </xdr:txBody>
        </xdr:sp>
        <xdr:sp macro="" textlink="">
          <xdr:nvSpPr>
            <xdr:cNvPr id="53" name="Rectangle 52">
              <a:extLst>
                <a:ext uri="{FF2B5EF4-FFF2-40B4-BE49-F238E27FC236}">
                  <a16:creationId xmlns:a16="http://schemas.microsoft.com/office/drawing/2014/main" id="{00000000-0008-0000-0400-000035000000}"/>
                </a:ext>
              </a:extLst>
            </xdr:cNvPr>
            <xdr:cNvSpPr/>
          </xdr:nvSpPr>
          <xdr:spPr>
            <a:xfrm>
              <a:off x="3881006" y="1131390"/>
              <a:ext cx="220396" cy="197128"/>
            </a:xfrm>
            <a:prstGeom prst="rect">
              <a:avLst/>
            </a:prstGeom>
            <a:solidFill>
              <a:schemeClr val="bg1"/>
            </a:solidFill>
            <a:ln w="12700">
              <a:solidFill>
                <a:schemeClr val="bg1">
                  <a:lumMod val="65000"/>
                </a:schemeClr>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lIns="0" tIns="0" rIns="0" bIns="72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r>
                <a:rPr lang="en-US" sz="900" b="1" i="0">
                  <a:solidFill>
                    <a:schemeClr val="tx1">
                      <a:lumMod val="65000"/>
                      <a:lumOff val="35000"/>
                    </a:schemeClr>
                  </a:solidFill>
                  <a:latin typeface="Open Sans Semibold" charset="0"/>
                  <a:ea typeface="Open Sans Semibold" charset="0"/>
                  <a:cs typeface="Open Sans Semibold" charset="0"/>
                </a:rPr>
                <a:t>2</a:t>
              </a:r>
            </a:p>
          </xdr:txBody>
        </xdr:sp>
      </xdr:grpSp>
      <xdr:sp macro="" textlink="">
        <xdr:nvSpPr>
          <xdr:cNvPr id="30" name="Rounded Rectangle 29">
            <a:extLst>
              <a:ext uri="{FF2B5EF4-FFF2-40B4-BE49-F238E27FC236}">
                <a16:creationId xmlns:a16="http://schemas.microsoft.com/office/drawing/2014/main" id="{00000000-0008-0000-0400-00001E000000}"/>
              </a:ext>
            </a:extLst>
          </xdr:cNvPr>
          <xdr:cNvSpPr/>
        </xdr:nvSpPr>
        <xdr:spPr>
          <a:xfrm>
            <a:off x="751071" y="4111090"/>
            <a:ext cx="3249429" cy="611975"/>
          </a:xfrm>
          <a:prstGeom prst="roundRect">
            <a:avLst>
              <a:gd name="adj" fmla="val 8201"/>
            </a:avLst>
          </a:prstGeom>
          <a:solidFill>
            <a:schemeClr val="bg1"/>
          </a:solidFill>
          <a:ln w="12700">
            <a:solidFill>
              <a:srgbClr val="D9D9D9"/>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tIns="36000" bIns="90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marL="0" indent="0" algn="l" defTabSz="914400" rtl="0" eaLnBrk="1" latinLnBrk="0" hangingPunct="1">
              <a:lnSpc>
                <a:spcPct val="200000"/>
              </a:lnSpc>
            </a:pPr>
            <a:r>
              <a:rPr lang="en-US" sz="1200" kern="1200">
                <a:solidFill>
                  <a:srgbClr val="67707E"/>
                </a:solidFill>
                <a:latin typeface="Open Sans" charset="0"/>
                <a:ea typeface="Open Sans" charset="0"/>
                <a:cs typeface="Open Sans" charset="0"/>
              </a:rPr>
              <a:t>            </a:t>
            </a:r>
            <a:r>
              <a:rPr lang="en-US" sz="1200" dirty="0">
                <a:solidFill>
                  <a:schemeClr val="tx1">
                    <a:lumMod val="65000"/>
                    <a:lumOff val="35000"/>
                  </a:schemeClr>
                </a:solidFill>
                <a:latin typeface="Open Sans" charset="0"/>
                <a:ea typeface="Open Sans" charset="0"/>
                <a:cs typeface="Open Sans" charset="0"/>
              </a:rPr>
              <a:t>Marginalised &amp; Vulnerable Groups </a:t>
            </a:r>
            <a:endParaRPr lang="en-US" sz="1200" kern="1200">
              <a:solidFill>
                <a:srgbClr val="67707E"/>
              </a:solidFill>
              <a:latin typeface="Open Sans" charset="0"/>
              <a:ea typeface="Open Sans" charset="0"/>
              <a:cs typeface="Open Sans" charset="0"/>
            </a:endParaRPr>
          </a:p>
        </xdr:txBody>
      </xdr:sp>
      <xdr:pic>
        <xdr:nvPicPr>
          <xdr:cNvPr id="31" name="Picture 30" descr="elated image">
            <a:extLst>
              <a:ext uri="{FF2B5EF4-FFF2-40B4-BE49-F238E27FC236}">
                <a16:creationId xmlns:a16="http://schemas.microsoft.com/office/drawing/2014/main" id="{00000000-0008-0000-0400-00001F000000}"/>
              </a:ext>
            </a:extLst>
          </xdr:cNvPr>
          <xdr:cNvPicPr>
            <a:picLocks noChangeAspect="1" noChangeArrowheads="1"/>
          </xdr:cNvPicPr>
        </xdr:nvPicPr>
        <xdr:blipFill>
          <a:blip xmlns:r="http://schemas.openxmlformats.org/officeDocument/2006/relationships" r:embed="rId4">
            <a:alphaModFix/>
            <a:lum bright="70000" contrast="-70000"/>
            <a:extLst>
              <a:ext uri="{BEBA8EAE-BF5A-486C-A8C5-ECC9F3942E4B}">
                <a14:imgProps xmlns:a14="http://schemas.microsoft.com/office/drawing/2010/main">
                  <a14:imgLayer r:embed="rId5">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940683" y="4304909"/>
            <a:ext cx="275136" cy="275136"/>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32" name="Rounded Rectangle 31">
            <a:extLst>
              <a:ext uri="{FF2B5EF4-FFF2-40B4-BE49-F238E27FC236}">
                <a16:creationId xmlns:a16="http://schemas.microsoft.com/office/drawing/2014/main" id="{00000000-0008-0000-0400-000020000000}"/>
              </a:ext>
            </a:extLst>
          </xdr:cNvPr>
          <xdr:cNvSpPr/>
        </xdr:nvSpPr>
        <xdr:spPr>
          <a:xfrm>
            <a:off x="751071" y="4861725"/>
            <a:ext cx="2309629" cy="611975"/>
          </a:xfrm>
          <a:prstGeom prst="roundRect">
            <a:avLst>
              <a:gd name="adj" fmla="val 8201"/>
            </a:avLst>
          </a:prstGeom>
          <a:solidFill>
            <a:schemeClr val="bg1"/>
          </a:solidFill>
          <a:ln w="12700">
            <a:solidFill>
              <a:srgbClr val="D9D9D9"/>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tIns="36000" bIns="90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marL="0" indent="0" algn="l" defTabSz="914400" rtl="0" eaLnBrk="1" latinLnBrk="0" hangingPunct="1">
              <a:lnSpc>
                <a:spcPct val="200000"/>
              </a:lnSpc>
            </a:pPr>
            <a:r>
              <a:rPr lang="en-US" sz="1200" kern="1200">
                <a:solidFill>
                  <a:srgbClr val="67707E"/>
                </a:solidFill>
                <a:latin typeface="Open Sans" charset="0"/>
                <a:ea typeface="Open Sans" charset="0"/>
                <a:cs typeface="Open Sans" charset="0"/>
              </a:rPr>
              <a:t>            </a:t>
            </a:r>
            <a:r>
              <a:rPr lang="en-US" sz="1200" dirty="0">
                <a:solidFill>
                  <a:schemeClr val="tx1">
                    <a:lumMod val="65000"/>
                    <a:lumOff val="35000"/>
                  </a:schemeClr>
                </a:solidFill>
                <a:latin typeface="Open Sans" charset="0"/>
                <a:ea typeface="Open Sans" charset="0"/>
                <a:cs typeface="Open Sans" charset="0"/>
              </a:rPr>
              <a:t>Institutional Capacity</a:t>
            </a:r>
            <a:endParaRPr lang="en-US" sz="1200" kern="1200">
              <a:solidFill>
                <a:srgbClr val="67707E"/>
              </a:solidFill>
              <a:latin typeface="Open Sans" charset="0"/>
              <a:ea typeface="Open Sans" charset="0"/>
              <a:cs typeface="Open Sans" charset="0"/>
            </a:endParaRPr>
          </a:p>
        </xdr:txBody>
      </xdr:sp>
      <xdr:pic>
        <xdr:nvPicPr>
          <xdr:cNvPr id="33" name="Picture 32" descr="elated image">
            <a:extLst>
              <a:ext uri="{FF2B5EF4-FFF2-40B4-BE49-F238E27FC236}">
                <a16:creationId xmlns:a16="http://schemas.microsoft.com/office/drawing/2014/main" id="{00000000-0008-0000-0400-000021000000}"/>
              </a:ext>
            </a:extLst>
          </xdr:cNvPr>
          <xdr:cNvPicPr>
            <a:picLocks noChangeAspect="1" noChangeArrowheads="1"/>
          </xdr:cNvPicPr>
        </xdr:nvPicPr>
        <xdr:blipFill>
          <a:blip xmlns:r="http://schemas.openxmlformats.org/officeDocument/2006/relationships" r:embed="rId4">
            <a:alphaModFix/>
            <a:lum bright="70000" contrast="-70000"/>
            <a:extLst>
              <a:ext uri="{BEBA8EAE-BF5A-486C-A8C5-ECC9F3942E4B}">
                <a14:imgProps xmlns:a14="http://schemas.microsoft.com/office/drawing/2010/main">
                  <a14:imgLayer r:embed="rId5">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940683" y="5055544"/>
            <a:ext cx="275136" cy="275136"/>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34" name="Rounded Rectangle 33">
            <a:extLst>
              <a:ext uri="{FF2B5EF4-FFF2-40B4-BE49-F238E27FC236}">
                <a16:creationId xmlns:a16="http://schemas.microsoft.com/office/drawing/2014/main" id="{00000000-0008-0000-0400-000022000000}"/>
              </a:ext>
            </a:extLst>
          </xdr:cNvPr>
          <xdr:cNvSpPr/>
        </xdr:nvSpPr>
        <xdr:spPr>
          <a:xfrm>
            <a:off x="751071" y="5611025"/>
            <a:ext cx="3135129" cy="611975"/>
          </a:xfrm>
          <a:prstGeom prst="roundRect">
            <a:avLst>
              <a:gd name="adj" fmla="val 8201"/>
            </a:avLst>
          </a:prstGeom>
          <a:solidFill>
            <a:schemeClr val="bg1"/>
          </a:solidFill>
          <a:ln w="12700">
            <a:solidFill>
              <a:srgbClr val="D9D9D9"/>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tIns="36000" bIns="90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marL="0" indent="0" algn="l" defTabSz="914400" rtl="0" eaLnBrk="1" latinLnBrk="0" hangingPunct="1">
              <a:lnSpc>
                <a:spcPct val="200000"/>
              </a:lnSpc>
            </a:pPr>
            <a:r>
              <a:rPr lang="en-US" sz="1200" kern="1200">
                <a:solidFill>
                  <a:srgbClr val="67707E"/>
                </a:solidFill>
                <a:latin typeface="Open Sans" charset="0"/>
                <a:ea typeface="Open Sans" charset="0"/>
                <a:cs typeface="Open Sans" charset="0"/>
              </a:rPr>
              <a:t>            </a:t>
            </a:r>
            <a:r>
              <a:rPr lang="en-US" sz="1200" dirty="0">
                <a:solidFill>
                  <a:schemeClr val="tx1">
                    <a:lumMod val="65000"/>
                    <a:lumOff val="35000"/>
                  </a:schemeClr>
                </a:solidFill>
                <a:latin typeface="Open Sans" charset="0"/>
                <a:ea typeface="Open Sans" charset="0"/>
                <a:cs typeface="Open Sans" charset="0"/>
              </a:rPr>
              <a:t>Technical Knowledge &amp; Capacity</a:t>
            </a:r>
            <a:endParaRPr lang="en-US" sz="1200" kern="1200">
              <a:solidFill>
                <a:srgbClr val="67707E"/>
              </a:solidFill>
              <a:latin typeface="Open Sans" charset="0"/>
              <a:ea typeface="Open Sans" charset="0"/>
              <a:cs typeface="Open Sans" charset="0"/>
            </a:endParaRPr>
          </a:p>
        </xdr:txBody>
      </xdr:sp>
      <xdr:pic>
        <xdr:nvPicPr>
          <xdr:cNvPr id="35" name="Picture 34" descr="elated image">
            <a:extLst>
              <a:ext uri="{FF2B5EF4-FFF2-40B4-BE49-F238E27FC236}">
                <a16:creationId xmlns:a16="http://schemas.microsoft.com/office/drawing/2014/main" id="{00000000-0008-0000-0400-000023000000}"/>
              </a:ext>
            </a:extLst>
          </xdr:cNvPr>
          <xdr:cNvPicPr>
            <a:picLocks noChangeAspect="1" noChangeArrowheads="1"/>
          </xdr:cNvPicPr>
        </xdr:nvPicPr>
        <xdr:blipFill>
          <a:blip xmlns:r="http://schemas.openxmlformats.org/officeDocument/2006/relationships" r:embed="rId4">
            <a:alphaModFix/>
            <a:lum bright="70000" contrast="-70000"/>
            <a:extLst>
              <a:ext uri="{BEBA8EAE-BF5A-486C-A8C5-ECC9F3942E4B}">
                <a14:imgProps xmlns:a14="http://schemas.microsoft.com/office/drawing/2010/main">
                  <a14:imgLayer r:embed="rId5">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940683" y="5804844"/>
            <a:ext cx="275136" cy="275136"/>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36" name="Rounded Rectangle 35">
            <a:extLst>
              <a:ext uri="{FF2B5EF4-FFF2-40B4-BE49-F238E27FC236}">
                <a16:creationId xmlns:a16="http://schemas.microsoft.com/office/drawing/2014/main" id="{00000000-0008-0000-0400-000024000000}"/>
              </a:ext>
            </a:extLst>
          </xdr:cNvPr>
          <xdr:cNvSpPr/>
        </xdr:nvSpPr>
        <xdr:spPr>
          <a:xfrm>
            <a:off x="751071" y="7096925"/>
            <a:ext cx="2957329" cy="611975"/>
          </a:xfrm>
          <a:prstGeom prst="roundRect">
            <a:avLst>
              <a:gd name="adj" fmla="val 8201"/>
            </a:avLst>
          </a:prstGeom>
          <a:solidFill>
            <a:schemeClr val="bg1"/>
          </a:solidFill>
          <a:ln w="12700">
            <a:solidFill>
              <a:srgbClr val="D9D9D9"/>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tIns="36000" bIns="90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marL="0" indent="0" algn="l" defTabSz="914400" rtl="0" eaLnBrk="1" latinLnBrk="0" hangingPunct="1">
              <a:lnSpc>
                <a:spcPct val="200000"/>
              </a:lnSpc>
            </a:pPr>
            <a:r>
              <a:rPr lang="en-US" sz="1200" kern="1200">
                <a:solidFill>
                  <a:srgbClr val="67707E"/>
                </a:solidFill>
                <a:latin typeface="Open Sans" charset="0"/>
                <a:ea typeface="Open Sans" charset="0"/>
                <a:cs typeface="Open Sans" charset="0"/>
              </a:rPr>
              <a:t>            </a:t>
            </a:r>
            <a:r>
              <a:rPr lang="en-US" sz="1200" dirty="0">
                <a:solidFill>
                  <a:schemeClr val="tx1">
                    <a:lumMod val="65000"/>
                    <a:lumOff val="35000"/>
                  </a:schemeClr>
                </a:solidFill>
                <a:latin typeface="Open Sans" charset="0"/>
                <a:ea typeface="Open Sans" charset="0"/>
                <a:cs typeface="Open Sans" charset="0"/>
              </a:rPr>
              <a:t>Cross Cultural Understanding</a:t>
            </a:r>
            <a:endParaRPr lang="en-US" sz="1200" kern="1200">
              <a:solidFill>
                <a:srgbClr val="67707E"/>
              </a:solidFill>
              <a:latin typeface="Open Sans" charset="0"/>
              <a:ea typeface="Open Sans" charset="0"/>
              <a:cs typeface="Open Sans" charset="0"/>
            </a:endParaRPr>
          </a:p>
        </xdr:txBody>
      </xdr:sp>
      <xdr:pic>
        <xdr:nvPicPr>
          <xdr:cNvPr id="37" name="Picture 36" descr="elated image">
            <a:extLst>
              <a:ext uri="{FF2B5EF4-FFF2-40B4-BE49-F238E27FC236}">
                <a16:creationId xmlns:a16="http://schemas.microsoft.com/office/drawing/2014/main" id="{00000000-0008-0000-0400-000025000000}"/>
              </a:ext>
            </a:extLst>
          </xdr:cNvPr>
          <xdr:cNvPicPr>
            <a:picLocks noChangeAspect="1" noChangeArrowheads="1"/>
          </xdr:cNvPicPr>
        </xdr:nvPicPr>
        <xdr:blipFill>
          <a:blip xmlns:r="http://schemas.openxmlformats.org/officeDocument/2006/relationships" r:embed="rId4">
            <a:alphaModFix/>
            <a:lum bright="70000" contrast="-70000"/>
            <a:extLst>
              <a:ext uri="{BEBA8EAE-BF5A-486C-A8C5-ECC9F3942E4B}">
                <a14:imgProps xmlns:a14="http://schemas.microsoft.com/office/drawing/2010/main">
                  <a14:imgLayer r:embed="rId5">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940683" y="7290744"/>
            <a:ext cx="275136" cy="275136"/>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38" name="Rounded Rectangle 37">
            <a:extLst>
              <a:ext uri="{FF2B5EF4-FFF2-40B4-BE49-F238E27FC236}">
                <a16:creationId xmlns:a16="http://schemas.microsoft.com/office/drawing/2014/main" id="{00000000-0008-0000-0400-000026000000}"/>
              </a:ext>
            </a:extLst>
          </xdr:cNvPr>
          <xdr:cNvSpPr/>
        </xdr:nvSpPr>
        <xdr:spPr>
          <a:xfrm>
            <a:off x="751071" y="7848600"/>
            <a:ext cx="3071629" cy="611975"/>
          </a:xfrm>
          <a:prstGeom prst="roundRect">
            <a:avLst>
              <a:gd name="adj" fmla="val 8201"/>
            </a:avLst>
          </a:prstGeom>
          <a:solidFill>
            <a:schemeClr val="bg1"/>
          </a:solidFill>
          <a:ln w="12700">
            <a:solidFill>
              <a:srgbClr val="D9D9D9"/>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tIns="36000" bIns="90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marL="0" indent="0" algn="l" defTabSz="914400" rtl="0" eaLnBrk="1" latinLnBrk="0" hangingPunct="1">
              <a:lnSpc>
                <a:spcPct val="200000"/>
              </a:lnSpc>
            </a:pPr>
            <a:r>
              <a:rPr lang="en-US" sz="1200" kern="1200">
                <a:solidFill>
                  <a:srgbClr val="67707E"/>
                </a:solidFill>
                <a:latin typeface="Open Sans" charset="0"/>
                <a:ea typeface="Open Sans" charset="0"/>
                <a:cs typeface="Open Sans" charset="0"/>
              </a:rPr>
              <a:t>            </a:t>
            </a:r>
            <a:r>
              <a:rPr lang="en-US" sz="1200" dirty="0">
                <a:solidFill>
                  <a:schemeClr val="tx1">
                    <a:lumMod val="65000"/>
                    <a:lumOff val="35000"/>
                  </a:schemeClr>
                </a:solidFill>
                <a:latin typeface="Open Sans" charset="0"/>
                <a:ea typeface="Open Sans" charset="0"/>
                <a:cs typeface="Open Sans" charset="0"/>
              </a:rPr>
              <a:t>Collaborative Design Approach </a:t>
            </a:r>
            <a:endParaRPr lang="en-US" sz="1200" kern="1200">
              <a:solidFill>
                <a:srgbClr val="67707E"/>
              </a:solidFill>
              <a:latin typeface="Open Sans" charset="0"/>
              <a:ea typeface="Open Sans" charset="0"/>
              <a:cs typeface="Open Sans" charset="0"/>
            </a:endParaRPr>
          </a:p>
        </xdr:txBody>
      </xdr:sp>
      <xdr:pic>
        <xdr:nvPicPr>
          <xdr:cNvPr id="39" name="Picture 38" descr="elated image">
            <a:extLst>
              <a:ext uri="{FF2B5EF4-FFF2-40B4-BE49-F238E27FC236}">
                <a16:creationId xmlns:a16="http://schemas.microsoft.com/office/drawing/2014/main" id="{00000000-0008-0000-0400-000027000000}"/>
              </a:ext>
            </a:extLst>
          </xdr:cNvPr>
          <xdr:cNvPicPr>
            <a:picLocks noChangeAspect="1" noChangeArrowheads="1"/>
          </xdr:cNvPicPr>
        </xdr:nvPicPr>
        <xdr:blipFill>
          <a:blip xmlns:r="http://schemas.openxmlformats.org/officeDocument/2006/relationships" r:embed="rId4">
            <a:alphaModFix/>
            <a:lum bright="70000" contrast="-70000"/>
            <a:extLst>
              <a:ext uri="{BEBA8EAE-BF5A-486C-A8C5-ECC9F3942E4B}">
                <a14:imgProps xmlns:a14="http://schemas.microsoft.com/office/drawing/2010/main">
                  <a14:imgLayer r:embed="rId5">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940683" y="8042419"/>
            <a:ext cx="275136" cy="275136"/>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40" name="Elbow Connector 39">
            <a:extLst>
              <a:ext uri="{FF2B5EF4-FFF2-40B4-BE49-F238E27FC236}">
                <a16:creationId xmlns:a16="http://schemas.microsoft.com/office/drawing/2014/main" id="{00000000-0008-0000-0400-000028000000}"/>
              </a:ext>
            </a:extLst>
          </xdr:cNvPr>
          <xdr:cNvCxnSpPr>
            <a:endCxn id="27" idx="1"/>
          </xdr:cNvCxnSpPr>
        </xdr:nvCxnSpPr>
        <xdr:spPr>
          <a:xfrm rot="16200000" flipH="1">
            <a:off x="252091" y="3181498"/>
            <a:ext cx="734076" cy="263884"/>
          </a:xfrm>
          <a:prstGeom prst="bentConnector2">
            <a:avLst/>
          </a:prstGeom>
          <a:ln>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41" name="Elbow Connector 40">
            <a:extLst>
              <a:ext uri="{FF2B5EF4-FFF2-40B4-BE49-F238E27FC236}">
                <a16:creationId xmlns:a16="http://schemas.microsoft.com/office/drawing/2014/main" id="{00000000-0008-0000-0400-000029000000}"/>
              </a:ext>
            </a:extLst>
          </xdr:cNvPr>
          <xdr:cNvCxnSpPr>
            <a:endCxn id="30" idx="1"/>
          </xdr:cNvCxnSpPr>
        </xdr:nvCxnSpPr>
        <xdr:spPr>
          <a:xfrm rot="16200000" flipH="1">
            <a:off x="239390" y="3905397"/>
            <a:ext cx="759478" cy="263884"/>
          </a:xfrm>
          <a:prstGeom prst="bentConnector2">
            <a:avLst/>
          </a:prstGeom>
          <a:ln>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42" name="Elbow Connector 41">
            <a:extLst>
              <a:ext uri="{FF2B5EF4-FFF2-40B4-BE49-F238E27FC236}">
                <a16:creationId xmlns:a16="http://schemas.microsoft.com/office/drawing/2014/main" id="{00000000-0008-0000-0400-00002A000000}"/>
              </a:ext>
            </a:extLst>
          </xdr:cNvPr>
          <xdr:cNvCxnSpPr/>
        </xdr:nvCxnSpPr>
        <xdr:spPr>
          <a:xfrm rot="16200000" flipH="1">
            <a:off x="239391" y="4667396"/>
            <a:ext cx="759478" cy="263883"/>
          </a:xfrm>
          <a:prstGeom prst="bentConnector2">
            <a:avLst/>
          </a:prstGeom>
          <a:ln>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43" name="Elbow Connector 42">
            <a:extLst>
              <a:ext uri="{FF2B5EF4-FFF2-40B4-BE49-F238E27FC236}">
                <a16:creationId xmlns:a16="http://schemas.microsoft.com/office/drawing/2014/main" id="{00000000-0008-0000-0400-00002B000000}"/>
              </a:ext>
            </a:extLst>
          </xdr:cNvPr>
          <xdr:cNvCxnSpPr/>
        </xdr:nvCxnSpPr>
        <xdr:spPr>
          <a:xfrm rot="16200000" flipH="1">
            <a:off x="239392" y="5416698"/>
            <a:ext cx="759478" cy="263883"/>
          </a:xfrm>
          <a:prstGeom prst="bentConnector2">
            <a:avLst/>
          </a:prstGeom>
          <a:ln>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44" name="Elbow Connector 43">
            <a:extLst>
              <a:ext uri="{FF2B5EF4-FFF2-40B4-BE49-F238E27FC236}">
                <a16:creationId xmlns:a16="http://schemas.microsoft.com/office/drawing/2014/main" id="{00000000-0008-0000-0400-00002C000000}"/>
              </a:ext>
            </a:extLst>
          </xdr:cNvPr>
          <xdr:cNvCxnSpPr/>
        </xdr:nvCxnSpPr>
        <xdr:spPr>
          <a:xfrm rot="16200000" flipH="1">
            <a:off x="239393" y="6143120"/>
            <a:ext cx="759478" cy="263883"/>
          </a:xfrm>
          <a:prstGeom prst="bentConnector2">
            <a:avLst/>
          </a:prstGeom>
          <a:ln>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45" name="Elbow Connector 44">
            <a:extLst>
              <a:ext uri="{FF2B5EF4-FFF2-40B4-BE49-F238E27FC236}">
                <a16:creationId xmlns:a16="http://schemas.microsoft.com/office/drawing/2014/main" id="{00000000-0008-0000-0400-00002D000000}"/>
              </a:ext>
            </a:extLst>
          </xdr:cNvPr>
          <xdr:cNvCxnSpPr/>
        </xdr:nvCxnSpPr>
        <xdr:spPr>
          <a:xfrm rot="16200000" flipH="1">
            <a:off x="239394" y="6892420"/>
            <a:ext cx="759478" cy="263883"/>
          </a:xfrm>
          <a:prstGeom prst="bentConnector2">
            <a:avLst/>
          </a:prstGeom>
          <a:ln>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46" name="Elbow Connector 45">
            <a:extLst>
              <a:ext uri="{FF2B5EF4-FFF2-40B4-BE49-F238E27FC236}">
                <a16:creationId xmlns:a16="http://schemas.microsoft.com/office/drawing/2014/main" id="{00000000-0008-0000-0400-00002E000000}"/>
              </a:ext>
            </a:extLst>
          </xdr:cNvPr>
          <xdr:cNvCxnSpPr/>
        </xdr:nvCxnSpPr>
        <xdr:spPr>
          <a:xfrm rot="16200000" flipH="1">
            <a:off x="239395" y="7613798"/>
            <a:ext cx="759478" cy="263883"/>
          </a:xfrm>
          <a:prstGeom prst="bentConnector2">
            <a:avLst/>
          </a:prstGeom>
          <a:ln>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sp macro="" textlink="">
        <xdr:nvSpPr>
          <xdr:cNvPr id="47" name="Rounded Rectangle 46">
            <a:extLst>
              <a:ext uri="{FF2B5EF4-FFF2-40B4-BE49-F238E27FC236}">
                <a16:creationId xmlns:a16="http://schemas.microsoft.com/office/drawing/2014/main" id="{00000000-0008-0000-0400-00002F000000}"/>
              </a:ext>
            </a:extLst>
          </xdr:cNvPr>
          <xdr:cNvSpPr/>
        </xdr:nvSpPr>
        <xdr:spPr>
          <a:xfrm>
            <a:off x="751071" y="6346290"/>
            <a:ext cx="3325629" cy="611975"/>
          </a:xfrm>
          <a:prstGeom prst="roundRect">
            <a:avLst>
              <a:gd name="adj" fmla="val 8201"/>
            </a:avLst>
          </a:prstGeom>
          <a:solidFill>
            <a:srgbClr val="92D050">
              <a:alpha val="15000"/>
            </a:srgbClr>
          </a:solidFill>
          <a:ln w="12700">
            <a:solidFill>
              <a:srgbClr val="92D050">
                <a:alpha val="55000"/>
              </a:srgbClr>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000" rIns="0" bIns="36000"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l">
              <a:lnSpc>
                <a:spcPct val="200000"/>
              </a:lnSpc>
            </a:pPr>
            <a:r>
              <a:rPr lang="en-US" sz="1200">
                <a:solidFill>
                  <a:schemeClr val="tx1">
                    <a:lumMod val="65000"/>
                    <a:lumOff val="35000"/>
                  </a:schemeClr>
                </a:solidFill>
                <a:latin typeface="Open Sans" charset="0"/>
                <a:ea typeface="Open Sans" charset="0"/>
                <a:cs typeface="Open Sans" charset="0"/>
              </a:rPr>
              <a:t>              Multi</a:t>
            </a:r>
            <a:r>
              <a:rPr lang="en-US" sz="1200" baseline="0">
                <a:solidFill>
                  <a:schemeClr val="tx1">
                    <a:lumMod val="65000"/>
                    <a:lumOff val="35000"/>
                  </a:schemeClr>
                </a:solidFill>
                <a:latin typeface="Open Sans" charset="0"/>
                <a:ea typeface="Open Sans" charset="0"/>
                <a:cs typeface="Open Sans" charset="0"/>
              </a:rPr>
              <a:t>-S</a:t>
            </a:r>
            <a:r>
              <a:rPr lang="en-US" sz="1200">
                <a:solidFill>
                  <a:schemeClr val="tx1">
                    <a:lumMod val="65000"/>
                    <a:lumOff val="35000"/>
                  </a:schemeClr>
                </a:solidFill>
                <a:latin typeface="Open Sans" charset="0"/>
                <a:ea typeface="Open Sans" charset="0"/>
                <a:cs typeface="Open Sans" charset="0"/>
              </a:rPr>
              <a:t>takeholder</a:t>
            </a:r>
            <a:r>
              <a:rPr lang="en-US" sz="1200" baseline="0">
                <a:solidFill>
                  <a:schemeClr val="tx1">
                    <a:lumMod val="65000"/>
                    <a:lumOff val="35000"/>
                  </a:schemeClr>
                </a:solidFill>
                <a:latin typeface="Open Sans" charset="0"/>
                <a:ea typeface="Open Sans" charset="0"/>
                <a:cs typeface="Open Sans" charset="0"/>
              </a:rPr>
              <a:t> Working Group</a:t>
            </a:r>
            <a:endParaRPr lang="en-US" sz="1200">
              <a:solidFill>
                <a:schemeClr val="tx1">
                  <a:lumMod val="65000"/>
                  <a:lumOff val="35000"/>
                </a:schemeClr>
              </a:solidFill>
              <a:latin typeface="Open Sans" charset="0"/>
              <a:ea typeface="Open Sans" charset="0"/>
              <a:cs typeface="Open Sans" charset="0"/>
            </a:endParaRPr>
          </a:p>
        </xdr:txBody>
      </xdr:sp>
      <xdr:pic>
        <xdr:nvPicPr>
          <xdr:cNvPr id="48" name="Picture 47" descr="elated image">
            <a:extLst>
              <a:ext uri="{FF2B5EF4-FFF2-40B4-BE49-F238E27FC236}">
                <a16:creationId xmlns:a16="http://schemas.microsoft.com/office/drawing/2014/main" id="{00000000-0008-0000-0400-000030000000}"/>
              </a:ext>
            </a:extLst>
          </xdr:cNvPr>
          <xdr:cNvPicPr>
            <a:picLocks noChangeAspect="1" noChangeArrowheads="1"/>
          </xdr:cNvPicPr>
        </xdr:nvPicPr>
        <xdr:blipFill>
          <a:blip xmlns:r="http://schemas.openxmlformats.org/officeDocument/2006/relationships" r:embed="rId4">
            <a:duotone>
              <a:schemeClr val="accent6">
                <a:shade val="45000"/>
                <a:satMod val="135000"/>
              </a:schemeClr>
              <a:prstClr val="white"/>
            </a:duotone>
            <a:alphaModFix/>
            <a:extLst>
              <a:ext uri="{BEBA8EAE-BF5A-486C-A8C5-ECC9F3942E4B}">
                <a14:imgProps xmlns:a14="http://schemas.microsoft.com/office/drawing/2010/main">
                  <a14:imgLayer r:embed="rId5">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953383" y="6540109"/>
            <a:ext cx="275136" cy="275136"/>
          </a:xfrm>
          <a:prstGeom prst="rect">
            <a:avLst/>
          </a:prstGeom>
          <a:noFill/>
          <a:extLst>
            <a:ext uri="{909E8E84-426E-40DD-AFC4-6F175D3DCCD1}">
              <a14:hiddenFill xmlns:a14="http://schemas.microsoft.com/office/drawing/2010/main">
                <a:solidFill>
                  <a:srgbClr val="FFFFFF"/>
                </a:solidFill>
              </a14:hiddenFill>
            </a:ext>
          </a:extLst>
        </xdr:spPr>
      </xdr:pic>
      <xdr:grpSp>
        <xdr:nvGrpSpPr>
          <xdr:cNvPr id="49" name="Group 48">
            <a:extLst>
              <a:ext uri="{FF2B5EF4-FFF2-40B4-BE49-F238E27FC236}">
                <a16:creationId xmlns:a16="http://schemas.microsoft.com/office/drawing/2014/main" id="{00000000-0008-0000-0400-000031000000}"/>
              </a:ext>
            </a:extLst>
          </xdr:cNvPr>
          <xdr:cNvGrpSpPr/>
        </xdr:nvGrpSpPr>
        <xdr:grpSpPr>
          <a:xfrm>
            <a:off x="3866732" y="6286500"/>
            <a:ext cx="290753" cy="253836"/>
            <a:chOff x="3881006" y="1097758"/>
            <a:chExt cx="264320" cy="230760"/>
          </a:xfrm>
        </xdr:grpSpPr>
        <xdr:sp macro="" textlink="">
          <xdr:nvSpPr>
            <xdr:cNvPr id="50" name="Rectangle 49">
              <a:extLst>
                <a:ext uri="{FF2B5EF4-FFF2-40B4-BE49-F238E27FC236}">
                  <a16:creationId xmlns:a16="http://schemas.microsoft.com/office/drawing/2014/main" id="{00000000-0008-0000-0400-000032000000}"/>
                </a:ext>
              </a:extLst>
            </xdr:cNvPr>
            <xdr:cNvSpPr/>
          </xdr:nvSpPr>
          <xdr:spPr>
            <a:xfrm>
              <a:off x="3944966" y="1097758"/>
              <a:ext cx="200360" cy="197128"/>
            </a:xfrm>
            <a:prstGeom prst="rect">
              <a:avLst/>
            </a:prstGeom>
            <a:solidFill>
              <a:schemeClr val="bg1"/>
            </a:solidFill>
            <a:ln w="12700">
              <a:solidFill>
                <a:schemeClr val="bg1">
                  <a:lumMod val="65000"/>
                </a:schemeClr>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endParaRPr lang="en-US" sz="1100">
                <a:solidFill>
                  <a:schemeClr val="tx1">
                    <a:lumMod val="65000"/>
                    <a:lumOff val="35000"/>
                  </a:schemeClr>
                </a:solidFill>
                <a:latin typeface="Open Sans" charset="0"/>
                <a:ea typeface="Open Sans" charset="0"/>
                <a:cs typeface="Open Sans" charset="0"/>
              </a:endParaRPr>
            </a:p>
          </xdr:txBody>
        </xdr:sp>
        <xdr:sp macro="" textlink="">
          <xdr:nvSpPr>
            <xdr:cNvPr id="51" name="Rectangle 50">
              <a:extLst>
                <a:ext uri="{FF2B5EF4-FFF2-40B4-BE49-F238E27FC236}">
                  <a16:creationId xmlns:a16="http://schemas.microsoft.com/office/drawing/2014/main" id="{00000000-0008-0000-0400-000033000000}"/>
                </a:ext>
              </a:extLst>
            </xdr:cNvPr>
            <xdr:cNvSpPr/>
          </xdr:nvSpPr>
          <xdr:spPr>
            <a:xfrm>
              <a:off x="3881006" y="1131390"/>
              <a:ext cx="220396" cy="197128"/>
            </a:xfrm>
            <a:prstGeom prst="rect">
              <a:avLst/>
            </a:prstGeom>
            <a:solidFill>
              <a:schemeClr val="bg1"/>
            </a:solidFill>
            <a:ln w="12700">
              <a:solidFill>
                <a:schemeClr val="bg1">
                  <a:lumMod val="65000"/>
                </a:schemeClr>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lIns="0" tIns="0" rIns="0" bIns="72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r>
                <a:rPr lang="en-US" sz="900" b="1" i="0">
                  <a:solidFill>
                    <a:schemeClr val="tx1">
                      <a:lumMod val="65000"/>
                      <a:lumOff val="35000"/>
                    </a:schemeClr>
                  </a:solidFill>
                  <a:latin typeface="Open Sans Semibold" charset="0"/>
                  <a:ea typeface="Open Sans Semibold" charset="0"/>
                  <a:cs typeface="Open Sans Semibold" charset="0"/>
                </a:rPr>
                <a:t>3</a:t>
              </a:r>
            </a:p>
          </xdr:txBody>
        </xdr:sp>
      </xdr:grpSp>
    </xdr:grpSp>
    <xdr:clientData/>
  </xdr:twoCellAnchor>
  <xdr:twoCellAnchor>
    <xdr:from>
      <xdr:col>7</xdr:col>
      <xdr:colOff>824942</xdr:colOff>
      <xdr:row>9</xdr:row>
      <xdr:rowOff>63500</xdr:rowOff>
    </xdr:from>
    <xdr:to>
      <xdr:col>9</xdr:col>
      <xdr:colOff>562882</xdr:colOff>
      <xdr:row>11</xdr:row>
      <xdr:rowOff>86192</xdr:rowOff>
    </xdr:to>
    <xdr:sp macro="" textlink="">
      <xdr:nvSpPr>
        <xdr:cNvPr id="56" name="Rectangle 55">
          <a:hlinkClick xmlns:r="http://schemas.openxmlformats.org/officeDocument/2006/relationships" r:id="rId6"/>
          <a:extLst>
            <a:ext uri="{FF2B5EF4-FFF2-40B4-BE49-F238E27FC236}">
              <a16:creationId xmlns:a16="http://schemas.microsoft.com/office/drawing/2014/main" id="{00000000-0008-0000-0400-000038000000}"/>
            </a:ext>
          </a:extLst>
        </xdr:cNvPr>
        <xdr:cNvSpPr/>
      </xdr:nvSpPr>
      <xdr:spPr>
        <a:xfrm>
          <a:off x="6057342" y="1892300"/>
          <a:ext cx="1388940" cy="429092"/>
        </a:xfrm>
        <a:prstGeom prst="rect">
          <a:avLst/>
        </a:prstGeom>
      </xdr:spPr>
      <xdr:txBody>
        <a:bodyPr wrap="square">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400" b="1">
              <a:solidFill>
                <a:srgbClr val="313F49"/>
              </a:solidFill>
              <a:latin typeface="Open Sans Semibold" charset="0"/>
              <a:ea typeface="Open Sans Semibold" charset="0"/>
              <a:cs typeface="Open Sans Semibold" charset="0"/>
            </a:rPr>
            <a:t>Gender </a:t>
          </a:r>
        </a:p>
      </xdr:txBody>
    </xdr:sp>
    <xdr:clientData/>
  </xdr:twoCellAnchor>
  <xdr:twoCellAnchor>
    <xdr:from>
      <xdr:col>7</xdr:col>
      <xdr:colOff>279400</xdr:colOff>
      <xdr:row>12</xdr:row>
      <xdr:rowOff>123391</xdr:rowOff>
    </xdr:from>
    <xdr:to>
      <xdr:col>18</xdr:col>
      <xdr:colOff>0</xdr:colOff>
      <xdr:row>12</xdr:row>
      <xdr:rowOff>123391</xdr:rowOff>
    </xdr:to>
    <xdr:cxnSp macro="">
      <xdr:nvCxnSpPr>
        <xdr:cNvPr id="57" name="Straight Connector 56">
          <a:extLst>
            <a:ext uri="{FF2B5EF4-FFF2-40B4-BE49-F238E27FC236}">
              <a16:creationId xmlns:a16="http://schemas.microsoft.com/office/drawing/2014/main" id="{00000000-0008-0000-0400-000039000000}"/>
            </a:ext>
          </a:extLst>
        </xdr:cNvPr>
        <xdr:cNvCxnSpPr/>
      </xdr:nvCxnSpPr>
      <xdr:spPr>
        <a:xfrm>
          <a:off x="5511800" y="2561791"/>
          <a:ext cx="9347200" cy="0"/>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456337</xdr:colOff>
      <xdr:row>9</xdr:row>
      <xdr:rowOff>201542</xdr:rowOff>
    </xdr:from>
    <xdr:to>
      <xdr:col>7</xdr:col>
      <xdr:colOff>758987</xdr:colOff>
      <xdr:row>11</xdr:row>
      <xdr:rowOff>21592</xdr:rowOff>
    </xdr:to>
    <xdr:pic>
      <xdr:nvPicPr>
        <xdr:cNvPr id="58" name="Picture 57" descr="elated image">
          <a:extLst>
            <a:ext uri="{FF2B5EF4-FFF2-40B4-BE49-F238E27FC236}">
              <a16:creationId xmlns:a16="http://schemas.microsoft.com/office/drawing/2014/main" id="{00000000-0008-0000-0400-00003A000000}"/>
            </a:ext>
          </a:extLst>
        </xdr:cNvPr>
        <xdr:cNvPicPr>
          <a:picLocks noChangeAspect="1" noChangeArrowheads="1"/>
        </xdr:cNvPicPr>
      </xdr:nvPicPr>
      <xdr:blipFill>
        <a:blip xmlns:r="http://schemas.openxmlformats.org/officeDocument/2006/relationships" r:embed="rId7">
          <a:alphaModFix amt="20000"/>
          <a:extLst>
            <a:ext uri="{28A0092B-C50C-407E-A947-70E740481C1C}">
              <a14:useLocalDpi xmlns:a14="http://schemas.microsoft.com/office/drawing/2010/main" val="0"/>
            </a:ext>
          </a:extLst>
        </a:blip>
        <a:srcRect/>
        <a:stretch>
          <a:fillRect/>
        </a:stretch>
      </xdr:blipFill>
      <xdr:spPr bwMode="auto">
        <a:xfrm>
          <a:off x="5688737" y="2030342"/>
          <a:ext cx="302650" cy="302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431292</xdr:colOff>
      <xdr:row>13</xdr:row>
      <xdr:rowOff>111047</xdr:rowOff>
    </xdr:from>
    <xdr:to>
      <xdr:col>9</xdr:col>
      <xdr:colOff>169232</xdr:colOff>
      <xdr:row>15</xdr:row>
      <xdr:rowOff>181701</xdr:rowOff>
    </xdr:to>
    <xdr:sp macro="" textlink="">
      <xdr:nvSpPr>
        <xdr:cNvPr id="59" name="Rectangle 58">
          <a:extLst>
            <a:ext uri="{FF2B5EF4-FFF2-40B4-BE49-F238E27FC236}">
              <a16:creationId xmlns:a16="http://schemas.microsoft.com/office/drawing/2014/main" id="{00000000-0008-0000-0400-00003B000000}"/>
            </a:ext>
          </a:extLst>
        </xdr:cNvPr>
        <xdr:cNvSpPr/>
      </xdr:nvSpPr>
      <xdr:spPr>
        <a:xfrm>
          <a:off x="5663692" y="2752647"/>
          <a:ext cx="1388940" cy="477054"/>
        </a:xfrm>
        <a:prstGeom prst="rect">
          <a:avLst/>
        </a:prstGeom>
      </xdr:spPr>
      <xdr:txBody>
        <a:bodyPr wrap="square">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300" b="1">
              <a:solidFill>
                <a:srgbClr val="545D6B"/>
              </a:solidFill>
              <a:latin typeface="Open Sans Semibold" charset="0"/>
              <a:ea typeface="Open Sans Semibold" charset="0"/>
              <a:cs typeface="Open Sans Semibold" charset="0"/>
            </a:rPr>
            <a:t>Evidences </a:t>
          </a:r>
        </a:p>
      </xdr:txBody>
    </xdr:sp>
    <xdr:clientData/>
  </xdr:twoCellAnchor>
  <xdr:twoCellAnchor editAs="oneCell">
    <xdr:from>
      <xdr:col>7</xdr:col>
      <xdr:colOff>509830</xdr:colOff>
      <xdr:row>17</xdr:row>
      <xdr:rowOff>50800</xdr:rowOff>
    </xdr:from>
    <xdr:to>
      <xdr:col>7</xdr:col>
      <xdr:colOff>759954</xdr:colOff>
      <xdr:row>18</xdr:row>
      <xdr:rowOff>59624</xdr:rowOff>
    </xdr:to>
    <xdr:pic>
      <xdr:nvPicPr>
        <xdr:cNvPr id="60" name="Picture 59" descr="elated image">
          <a:extLst>
            <a:ext uri="{FF2B5EF4-FFF2-40B4-BE49-F238E27FC236}">
              <a16:creationId xmlns:a16="http://schemas.microsoft.com/office/drawing/2014/main" id="{00000000-0008-0000-0400-00003C000000}"/>
            </a:ext>
          </a:extLst>
        </xdr:cNvPr>
        <xdr:cNvPicPr>
          <a:picLocks noChangeAspect="1" noChangeArrowheads="1"/>
        </xdr:cNvPicPr>
      </xdr:nvPicPr>
      <xdr:blipFill>
        <a:blip xmlns:r="http://schemas.openxmlformats.org/officeDocument/2006/relationships" r:embed="rId7">
          <a:alphaModFix amt="20000"/>
          <a:extLst>
            <a:ext uri="{28A0092B-C50C-407E-A947-70E740481C1C}">
              <a14:useLocalDpi xmlns:a14="http://schemas.microsoft.com/office/drawing/2010/main" val="0"/>
            </a:ext>
          </a:extLst>
        </a:blip>
        <a:srcRect/>
        <a:stretch>
          <a:fillRect/>
        </a:stretch>
      </xdr:blipFill>
      <xdr:spPr bwMode="auto">
        <a:xfrm>
          <a:off x="5742230" y="3505200"/>
          <a:ext cx="250124" cy="250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76200</xdr:colOff>
      <xdr:row>17</xdr:row>
      <xdr:rowOff>0</xdr:rowOff>
    </xdr:from>
    <xdr:to>
      <xdr:col>14</xdr:col>
      <xdr:colOff>167395</xdr:colOff>
      <xdr:row>19</xdr:row>
      <xdr:rowOff>70141</xdr:rowOff>
    </xdr:to>
    <xdr:sp macro="" textlink="">
      <xdr:nvSpPr>
        <xdr:cNvPr id="61" name="TextBox 60">
          <a:extLst>
            <a:ext uri="{FF2B5EF4-FFF2-40B4-BE49-F238E27FC236}">
              <a16:creationId xmlns:a16="http://schemas.microsoft.com/office/drawing/2014/main" id="{00000000-0008-0000-0400-00003D000000}"/>
            </a:ext>
          </a:extLst>
        </xdr:cNvPr>
        <xdr:cNvSpPr txBox="1"/>
      </xdr:nvSpPr>
      <xdr:spPr>
        <a:xfrm>
          <a:off x="6134100" y="3454400"/>
          <a:ext cx="5044195" cy="476541"/>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100" kern="1200">
              <a:solidFill>
                <a:srgbClr val="313F49"/>
              </a:solidFill>
              <a:latin typeface="Open Sans" charset="0"/>
              <a:ea typeface="Open Sans" charset="0"/>
              <a:cs typeface="Open Sans" charset="0"/>
            </a:rPr>
            <a:t>Analysis of local </a:t>
          </a:r>
          <a:r>
            <a:rPr lang="en-US" sz="1100">
              <a:solidFill>
                <a:srgbClr val="313F49"/>
              </a:solidFill>
              <a:latin typeface="Open Sans" charset="0"/>
              <a:ea typeface="Open Sans" charset="0"/>
              <a:cs typeface="Open Sans" charset="0"/>
            </a:rPr>
            <a:t>gender dynamics which identifies potential obstacles to meaningful participation in consultations for female community members.</a:t>
          </a:r>
        </a:p>
      </xdr:txBody>
    </xdr:sp>
    <xdr:clientData/>
  </xdr:twoCellAnchor>
  <xdr:twoCellAnchor>
    <xdr:from>
      <xdr:col>15</xdr:col>
      <xdr:colOff>455043</xdr:colOff>
      <xdr:row>17</xdr:row>
      <xdr:rowOff>52903</xdr:rowOff>
    </xdr:from>
    <xdr:to>
      <xdr:col>16</xdr:col>
      <xdr:colOff>723900</xdr:colOff>
      <xdr:row>18</xdr:row>
      <xdr:rowOff>179601</xdr:rowOff>
    </xdr:to>
    <xdr:sp macro="" textlink="">
      <xdr:nvSpPr>
        <xdr:cNvPr id="62" name="Rounded Rectangle 61">
          <a:extLst>
            <a:ext uri="{FF2B5EF4-FFF2-40B4-BE49-F238E27FC236}">
              <a16:creationId xmlns:a16="http://schemas.microsoft.com/office/drawing/2014/main" id="{00000000-0008-0000-0400-00003E000000}"/>
            </a:ext>
          </a:extLst>
        </xdr:cNvPr>
        <xdr:cNvSpPr/>
      </xdr:nvSpPr>
      <xdr:spPr>
        <a:xfrm>
          <a:off x="12291443" y="3507303"/>
          <a:ext cx="1094357" cy="329898"/>
        </a:xfrm>
        <a:prstGeom prst="roundRect">
          <a:avLst>
            <a:gd name="adj" fmla="val 9563"/>
          </a:avLst>
        </a:prstGeom>
        <a:solidFill>
          <a:srgbClr val="F47321"/>
        </a:solidFill>
        <a:ln w="12700">
          <a:solidFill>
            <a:srgbClr val="F47321"/>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tIns="0" bIns="108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r>
            <a:rPr lang="en-US" sz="1200" b="1" i="0">
              <a:solidFill>
                <a:schemeClr val="bg1"/>
              </a:solidFill>
              <a:latin typeface="Open Sans Semibold" charset="0"/>
              <a:ea typeface="Open Sans Semibold" charset="0"/>
              <a:cs typeface="Open Sans Semibold" charset="0"/>
            </a:rPr>
            <a:t>Upload</a:t>
          </a:r>
        </a:p>
      </xdr:txBody>
    </xdr:sp>
    <xdr:clientData/>
  </xdr:twoCellAnchor>
  <xdr:twoCellAnchor>
    <xdr:from>
      <xdr:col>7</xdr:col>
      <xdr:colOff>427768</xdr:colOff>
      <xdr:row>22</xdr:row>
      <xdr:rowOff>73044</xdr:rowOff>
    </xdr:from>
    <xdr:to>
      <xdr:col>17</xdr:col>
      <xdr:colOff>0</xdr:colOff>
      <xdr:row>22</xdr:row>
      <xdr:rowOff>73044</xdr:rowOff>
    </xdr:to>
    <xdr:cxnSp macro="">
      <xdr:nvCxnSpPr>
        <xdr:cNvPr id="63" name="Straight Connector 62">
          <a:extLst>
            <a:ext uri="{FF2B5EF4-FFF2-40B4-BE49-F238E27FC236}">
              <a16:creationId xmlns:a16="http://schemas.microsoft.com/office/drawing/2014/main" id="{00000000-0008-0000-0400-00003F000000}"/>
            </a:ext>
          </a:extLst>
        </xdr:cNvPr>
        <xdr:cNvCxnSpPr/>
      </xdr:nvCxnSpPr>
      <xdr:spPr>
        <a:xfrm>
          <a:off x="5660168" y="4543444"/>
          <a:ext cx="7827232" cy="0"/>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161205</xdr:colOff>
      <xdr:row>19</xdr:row>
      <xdr:rowOff>191008</xdr:rowOff>
    </xdr:from>
    <xdr:to>
      <xdr:col>10</xdr:col>
      <xdr:colOff>91195</xdr:colOff>
      <xdr:row>21</xdr:row>
      <xdr:rowOff>86486</xdr:rowOff>
    </xdr:to>
    <xdr:grpSp>
      <xdr:nvGrpSpPr>
        <xdr:cNvPr id="64" name="Group 63">
          <a:extLst>
            <a:ext uri="{FF2B5EF4-FFF2-40B4-BE49-F238E27FC236}">
              <a16:creationId xmlns:a16="http://schemas.microsoft.com/office/drawing/2014/main" id="{00000000-0008-0000-0400-000040000000}"/>
            </a:ext>
          </a:extLst>
        </xdr:cNvPr>
        <xdr:cNvGrpSpPr/>
      </xdr:nvGrpSpPr>
      <xdr:grpSpPr>
        <a:xfrm>
          <a:off x="6219105" y="4051808"/>
          <a:ext cx="1580990" cy="301878"/>
          <a:chOff x="4793593" y="3334411"/>
          <a:chExt cx="1580990" cy="301878"/>
        </a:xfrm>
      </xdr:grpSpPr>
      <xdr:sp macro="" textlink="">
        <xdr:nvSpPr>
          <xdr:cNvPr id="65" name="TextBox 64">
            <a:extLst>
              <a:ext uri="{FF2B5EF4-FFF2-40B4-BE49-F238E27FC236}">
                <a16:creationId xmlns:a16="http://schemas.microsoft.com/office/drawing/2014/main" id="{00000000-0008-0000-0400-000041000000}"/>
              </a:ext>
            </a:extLst>
          </xdr:cNvPr>
          <xdr:cNvSpPr txBox="1"/>
        </xdr:nvSpPr>
        <xdr:spPr>
          <a:xfrm>
            <a:off x="5030153" y="3334411"/>
            <a:ext cx="1344430" cy="301878"/>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200" b="1">
                <a:solidFill>
                  <a:srgbClr val="5890E1"/>
                </a:solidFill>
                <a:latin typeface="Open Sans Semibold" charset="0"/>
                <a:ea typeface="Open Sans Semibold" charset="0"/>
                <a:cs typeface="Open Sans Semibold" charset="0"/>
              </a:rPr>
              <a:t>Use Template </a:t>
            </a:r>
          </a:p>
        </xdr:txBody>
      </xdr:sp>
      <xdr:pic>
        <xdr:nvPicPr>
          <xdr:cNvPr id="66" name="Picture 65" descr="mage result for template icon">
            <a:extLst>
              <a:ext uri="{FF2B5EF4-FFF2-40B4-BE49-F238E27FC236}">
                <a16:creationId xmlns:a16="http://schemas.microsoft.com/office/drawing/2014/main" id="{00000000-0008-0000-0400-000042000000}"/>
              </a:ext>
            </a:extLst>
          </xdr:cNvPr>
          <xdr:cNvPicPr>
            <a:picLocks noChangeAspect="1" noChangeArrowheads="1"/>
          </xdr:cNvPicPr>
        </xdr:nvPicPr>
        <xdr:blipFill>
          <a:blip xmlns:r="http://schemas.openxmlformats.org/officeDocument/2006/relationships" r:embed="rId8">
            <a:alphaModFix amt="20000"/>
            <a:extLst>
              <a:ext uri="{28A0092B-C50C-407E-A947-70E740481C1C}">
                <a14:useLocalDpi xmlns:a14="http://schemas.microsoft.com/office/drawing/2010/main" val="0"/>
              </a:ext>
            </a:extLst>
          </a:blip>
          <a:srcRect/>
          <a:stretch>
            <a:fillRect/>
          </a:stretch>
        </xdr:blipFill>
        <xdr:spPr bwMode="auto">
          <a:xfrm>
            <a:off x="4793593" y="3382415"/>
            <a:ext cx="205655" cy="20565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7</xdr:col>
      <xdr:colOff>509830</xdr:colOff>
      <xdr:row>24</xdr:row>
      <xdr:rowOff>17985</xdr:rowOff>
    </xdr:from>
    <xdr:to>
      <xdr:col>7</xdr:col>
      <xdr:colOff>759954</xdr:colOff>
      <xdr:row>25</xdr:row>
      <xdr:rowOff>29984</xdr:rowOff>
    </xdr:to>
    <xdr:pic>
      <xdr:nvPicPr>
        <xdr:cNvPr id="67" name="Picture 66" descr="elated image">
          <a:extLst>
            <a:ext uri="{FF2B5EF4-FFF2-40B4-BE49-F238E27FC236}">
              <a16:creationId xmlns:a16="http://schemas.microsoft.com/office/drawing/2014/main" id="{00000000-0008-0000-0400-000043000000}"/>
            </a:ext>
          </a:extLst>
        </xdr:cNvPr>
        <xdr:cNvPicPr>
          <a:picLocks noChangeAspect="1" noChangeArrowheads="1"/>
        </xdr:cNvPicPr>
      </xdr:nvPicPr>
      <xdr:blipFill>
        <a:blip xmlns:r="http://schemas.openxmlformats.org/officeDocument/2006/relationships" r:embed="rId7">
          <a:alphaModFix/>
          <a:duotone>
            <a:schemeClr val="accent6">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5742230" y="4894785"/>
          <a:ext cx="250124" cy="250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784861</xdr:colOff>
      <xdr:row>23</xdr:row>
      <xdr:rowOff>182558</xdr:rowOff>
    </xdr:from>
    <xdr:to>
      <xdr:col>12</xdr:col>
      <xdr:colOff>215901</xdr:colOff>
      <xdr:row>25</xdr:row>
      <xdr:rowOff>95541</xdr:rowOff>
    </xdr:to>
    <xdr:sp macro="" textlink="">
      <xdr:nvSpPr>
        <xdr:cNvPr id="68" name="TextBox 67">
          <a:extLst>
            <a:ext uri="{FF2B5EF4-FFF2-40B4-BE49-F238E27FC236}">
              <a16:creationId xmlns:a16="http://schemas.microsoft.com/office/drawing/2014/main" id="{00000000-0008-0000-0400-000044000000}"/>
            </a:ext>
          </a:extLst>
        </xdr:cNvPr>
        <xdr:cNvSpPr txBox="1"/>
      </xdr:nvSpPr>
      <xdr:spPr>
        <a:xfrm>
          <a:off x="6017261" y="4856158"/>
          <a:ext cx="3558540" cy="319383"/>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300" b="1">
              <a:solidFill>
                <a:srgbClr val="5890E1"/>
              </a:solidFill>
              <a:latin typeface="Open Sans Semibold" charset="0"/>
              <a:ea typeface="Open Sans Semibold" charset="0"/>
              <a:cs typeface="Open Sans Semibold" charset="0"/>
            </a:rPr>
            <a:t> Title of uploaded document appears here </a:t>
          </a:r>
        </a:p>
      </xdr:txBody>
    </xdr:sp>
    <xdr:clientData/>
  </xdr:twoCellAnchor>
  <xdr:twoCellAnchor>
    <xdr:from>
      <xdr:col>8</xdr:col>
      <xdr:colOff>0</xdr:colOff>
      <xdr:row>25</xdr:row>
      <xdr:rowOff>139700</xdr:rowOff>
    </xdr:from>
    <xdr:to>
      <xdr:col>14</xdr:col>
      <xdr:colOff>91195</xdr:colOff>
      <xdr:row>28</xdr:row>
      <xdr:rowOff>6641</xdr:rowOff>
    </xdr:to>
    <xdr:sp macro="" textlink="">
      <xdr:nvSpPr>
        <xdr:cNvPr id="69" name="TextBox 68">
          <a:extLst>
            <a:ext uri="{FF2B5EF4-FFF2-40B4-BE49-F238E27FC236}">
              <a16:creationId xmlns:a16="http://schemas.microsoft.com/office/drawing/2014/main" id="{00000000-0008-0000-0400-000045000000}"/>
            </a:ext>
          </a:extLst>
        </xdr:cNvPr>
        <xdr:cNvSpPr txBox="1"/>
      </xdr:nvSpPr>
      <xdr:spPr>
        <a:xfrm>
          <a:off x="6057900" y="5219700"/>
          <a:ext cx="5044195" cy="476541"/>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100" kern="1200">
              <a:solidFill>
                <a:srgbClr val="313F49"/>
              </a:solidFill>
              <a:latin typeface="Open Sans" charset="0"/>
              <a:ea typeface="Open Sans" charset="0"/>
              <a:cs typeface="Open Sans" charset="0"/>
            </a:rPr>
            <a:t>Analysis of local </a:t>
          </a:r>
          <a:r>
            <a:rPr lang="en-US" sz="1100">
              <a:solidFill>
                <a:srgbClr val="313F49"/>
              </a:solidFill>
              <a:latin typeface="Open Sans" charset="0"/>
              <a:ea typeface="Open Sans" charset="0"/>
              <a:cs typeface="Open Sans" charset="0"/>
            </a:rPr>
            <a:t>gender dynamics which identifies potential obstacles to meaningful participation in consultations for female community members.</a:t>
          </a:r>
        </a:p>
      </xdr:txBody>
    </xdr:sp>
    <xdr:clientData/>
  </xdr:twoCellAnchor>
  <xdr:twoCellAnchor>
    <xdr:from>
      <xdr:col>7</xdr:col>
      <xdr:colOff>427768</xdr:colOff>
      <xdr:row>31</xdr:row>
      <xdr:rowOff>97</xdr:rowOff>
    </xdr:from>
    <xdr:to>
      <xdr:col>17</xdr:col>
      <xdr:colOff>0</xdr:colOff>
      <xdr:row>31</xdr:row>
      <xdr:rowOff>97</xdr:rowOff>
    </xdr:to>
    <xdr:cxnSp macro="">
      <xdr:nvCxnSpPr>
        <xdr:cNvPr id="70" name="Straight Connector 69">
          <a:extLst>
            <a:ext uri="{FF2B5EF4-FFF2-40B4-BE49-F238E27FC236}">
              <a16:creationId xmlns:a16="http://schemas.microsoft.com/office/drawing/2014/main" id="{00000000-0008-0000-0400-000046000000}"/>
            </a:ext>
          </a:extLst>
        </xdr:cNvPr>
        <xdr:cNvCxnSpPr/>
      </xdr:nvCxnSpPr>
      <xdr:spPr>
        <a:xfrm>
          <a:off x="5660168" y="6299297"/>
          <a:ext cx="7827232" cy="0"/>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455043</xdr:colOff>
      <xdr:row>25</xdr:row>
      <xdr:rowOff>197443</xdr:rowOff>
    </xdr:from>
    <xdr:to>
      <xdr:col>16</xdr:col>
      <xdr:colOff>723900</xdr:colOff>
      <xdr:row>27</xdr:row>
      <xdr:rowOff>120941</xdr:rowOff>
    </xdr:to>
    <xdr:sp macro="" textlink="">
      <xdr:nvSpPr>
        <xdr:cNvPr id="71" name="Rounded Rectangle 70">
          <a:extLst>
            <a:ext uri="{FF2B5EF4-FFF2-40B4-BE49-F238E27FC236}">
              <a16:creationId xmlns:a16="http://schemas.microsoft.com/office/drawing/2014/main" id="{00000000-0008-0000-0400-000047000000}"/>
            </a:ext>
          </a:extLst>
        </xdr:cNvPr>
        <xdr:cNvSpPr/>
      </xdr:nvSpPr>
      <xdr:spPr>
        <a:xfrm>
          <a:off x="12291443" y="5277443"/>
          <a:ext cx="1094357" cy="329898"/>
        </a:xfrm>
        <a:prstGeom prst="roundRect">
          <a:avLst>
            <a:gd name="adj" fmla="val 9563"/>
          </a:avLst>
        </a:prstGeom>
        <a:solidFill>
          <a:srgbClr val="67707E">
            <a:alpha val="40000"/>
          </a:srgbClr>
        </a:solidFill>
        <a:ln w="12700">
          <a:no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tIns="0" bIns="108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r>
            <a:rPr lang="en-US" sz="1200" b="1" i="0">
              <a:solidFill>
                <a:schemeClr val="bg1"/>
              </a:solidFill>
              <a:latin typeface="Open Sans Semibold" charset="0"/>
              <a:ea typeface="Open Sans Semibold" charset="0"/>
              <a:cs typeface="Open Sans Semibold" charset="0"/>
            </a:rPr>
            <a:t>Modify</a:t>
          </a:r>
        </a:p>
      </xdr:txBody>
    </xdr:sp>
    <xdr:clientData/>
  </xdr:twoCellAnchor>
  <xdr:twoCellAnchor>
    <xdr:from>
      <xdr:col>8</xdr:col>
      <xdr:colOff>161205</xdr:colOff>
      <xdr:row>28</xdr:row>
      <xdr:rowOff>108241</xdr:rowOff>
    </xdr:from>
    <xdr:to>
      <xdr:col>10</xdr:col>
      <xdr:colOff>91195</xdr:colOff>
      <xdr:row>30</xdr:row>
      <xdr:rowOff>3719</xdr:rowOff>
    </xdr:to>
    <xdr:grpSp>
      <xdr:nvGrpSpPr>
        <xdr:cNvPr id="72" name="Group 71">
          <a:extLst>
            <a:ext uri="{FF2B5EF4-FFF2-40B4-BE49-F238E27FC236}">
              <a16:creationId xmlns:a16="http://schemas.microsoft.com/office/drawing/2014/main" id="{00000000-0008-0000-0400-000048000000}"/>
            </a:ext>
          </a:extLst>
        </xdr:cNvPr>
        <xdr:cNvGrpSpPr/>
      </xdr:nvGrpSpPr>
      <xdr:grpSpPr>
        <a:xfrm>
          <a:off x="6219105" y="5797841"/>
          <a:ext cx="1580990" cy="301878"/>
          <a:chOff x="4793593" y="3334411"/>
          <a:chExt cx="1580990" cy="301878"/>
        </a:xfrm>
      </xdr:grpSpPr>
      <xdr:sp macro="" textlink="">
        <xdr:nvSpPr>
          <xdr:cNvPr id="73" name="TextBox 72">
            <a:extLst>
              <a:ext uri="{FF2B5EF4-FFF2-40B4-BE49-F238E27FC236}">
                <a16:creationId xmlns:a16="http://schemas.microsoft.com/office/drawing/2014/main" id="{00000000-0008-0000-0400-000049000000}"/>
              </a:ext>
            </a:extLst>
          </xdr:cNvPr>
          <xdr:cNvSpPr txBox="1"/>
        </xdr:nvSpPr>
        <xdr:spPr>
          <a:xfrm>
            <a:off x="5030153" y="3334411"/>
            <a:ext cx="1344430" cy="301878"/>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200" b="1">
                <a:solidFill>
                  <a:srgbClr val="5890E1"/>
                </a:solidFill>
                <a:latin typeface="Open Sans Semibold" charset="0"/>
                <a:ea typeface="Open Sans Semibold" charset="0"/>
                <a:cs typeface="Open Sans Semibold" charset="0"/>
              </a:rPr>
              <a:t>Use Template </a:t>
            </a:r>
          </a:p>
        </xdr:txBody>
      </xdr:sp>
      <xdr:pic>
        <xdr:nvPicPr>
          <xdr:cNvPr id="74" name="Picture 73" descr="mage result for template icon">
            <a:extLst>
              <a:ext uri="{FF2B5EF4-FFF2-40B4-BE49-F238E27FC236}">
                <a16:creationId xmlns:a16="http://schemas.microsoft.com/office/drawing/2014/main" id="{00000000-0008-0000-0400-00004A000000}"/>
              </a:ext>
            </a:extLst>
          </xdr:cNvPr>
          <xdr:cNvPicPr>
            <a:picLocks noChangeAspect="1" noChangeArrowheads="1"/>
          </xdr:cNvPicPr>
        </xdr:nvPicPr>
        <xdr:blipFill>
          <a:blip xmlns:r="http://schemas.openxmlformats.org/officeDocument/2006/relationships" r:embed="rId8">
            <a:alphaModFix amt="20000"/>
            <a:extLst>
              <a:ext uri="{28A0092B-C50C-407E-A947-70E740481C1C}">
                <a14:useLocalDpi xmlns:a14="http://schemas.microsoft.com/office/drawing/2010/main" val="0"/>
              </a:ext>
            </a:extLst>
          </a:blip>
          <a:srcRect/>
          <a:stretch>
            <a:fillRect/>
          </a:stretch>
        </xdr:blipFill>
        <xdr:spPr bwMode="auto">
          <a:xfrm>
            <a:off x="4793593" y="3382415"/>
            <a:ext cx="205655" cy="20565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0</xdr:col>
      <xdr:colOff>114300</xdr:colOff>
      <xdr:row>11</xdr:row>
      <xdr:rowOff>0</xdr:rowOff>
    </xdr:from>
    <xdr:to>
      <xdr:col>6</xdr:col>
      <xdr:colOff>355600</xdr:colOff>
      <xdr:row>11</xdr:row>
      <xdr:rowOff>21791</xdr:rowOff>
    </xdr:to>
    <xdr:cxnSp macro="">
      <xdr:nvCxnSpPr>
        <xdr:cNvPr id="75" name="Straight Connector 74">
          <a:extLst>
            <a:ext uri="{FF2B5EF4-FFF2-40B4-BE49-F238E27FC236}">
              <a16:creationId xmlns:a16="http://schemas.microsoft.com/office/drawing/2014/main" id="{00000000-0008-0000-0400-00004B000000}"/>
            </a:ext>
          </a:extLst>
        </xdr:cNvPr>
        <xdr:cNvCxnSpPr/>
      </xdr:nvCxnSpPr>
      <xdr:spPr>
        <a:xfrm flipV="1">
          <a:off x="114300" y="2235200"/>
          <a:ext cx="46482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42141</xdr:colOff>
      <xdr:row>8</xdr:row>
      <xdr:rowOff>156441</xdr:rowOff>
    </xdr:from>
    <xdr:to>
      <xdr:col>1</xdr:col>
      <xdr:colOff>373784</xdr:colOff>
      <xdr:row>10</xdr:row>
      <xdr:rowOff>11834</xdr:rowOff>
    </xdr:to>
    <xdr:pic>
      <xdr:nvPicPr>
        <xdr:cNvPr id="76" name="Picture 75" descr="mage result for back icon">
          <a:hlinkClick xmlns:r="http://schemas.openxmlformats.org/officeDocument/2006/relationships" r:id="rId9"/>
          <a:extLst>
            <a:ext uri="{FF2B5EF4-FFF2-40B4-BE49-F238E27FC236}">
              <a16:creationId xmlns:a16="http://schemas.microsoft.com/office/drawing/2014/main" id="{00000000-0008-0000-0400-00004C000000}"/>
            </a:ext>
          </a:extLst>
        </xdr:cNvPr>
        <xdr:cNvPicPr>
          <a:picLocks noChangeAspect="1" noChangeArrowheads="1"/>
        </xdr:cNvPicPr>
      </xdr:nvPicPr>
      <xdr:blipFill>
        <a:blip xmlns:r="http://schemas.openxmlformats.org/officeDocument/2006/relationships" r:embed="rId10">
          <a:alphaModFix amt="50000"/>
          <a:extLst>
            <a:ext uri="{28A0092B-C50C-407E-A947-70E740481C1C}">
              <a14:useLocalDpi xmlns:a14="http://schemas.microsoft.com/office/drawing/2010/main" val="0"/>
            </a:ext>
          </a:extLst>
        </a:blip>
        <a:srcRect/>
        <a:stretch>
          <a:fillRect/>
        </a:stretch>
      </xdr:blipFill>
      <xdr:spPr bwMode="auto">
        <a:xfrm>
          <a:off x="321541" y="1782041"/>
          <a:ext cx="334818" cy="3348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444501</xdr:colOff>
      <xdr:row>8</xdr:row>
      <xdr:rowOff>38100</xdr:rowOff>
    </xdr:from>
    <xdr:to>
      <xdr:col>2</xdr:col>
      <xdr:colOff>520701</xdr:colOff>
      <xdr:row>10</xdr:row>
      <xdr:rowOff>108754</xdr:rowOff>
    </xdr:to>
    <xdr:sp macro="" textlink="">
      <xdr:nvSpPr>
        <xdr:cNvPr id="77" name="Rectangle 76">
          <a:hlinkClick xmlns:r="http://schemas.openxmlformats.org/officeDocument/2006/relationships" r:id="rId9"/>
          <a:extLst>
            <a:ext uri="{FF2B5EF4-FFF2-40B4-BE49-F238E27FC236}">
              <a16:creationId xmlns:a16="http://schemas.microsoft.com/office/drawing/2014/main" id="{00000000-0008-0000-0400-00004D000000}"/>
            </a:ext>
          </a:extLst>
        </xdr:cNvPr>
        <xdr:cNvSpPr/>
      </xdr:nvSpPr>
      <xdr:spPr>
        <a:xfrm>
          <a:off x="723901" y="1663700"/>
          <a:ext cx="901700" cy="47705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300" b="1" i="0">
              <a:solidFill>
                <a:srgbClr val="0070C0"/>
              </a:solidFill>
              <a:latin typeface="Open Sans Semibold" charset="0"/>
              <a:ea typeface="Open Sans Semibold" charset="0"/>
              <a:cs typeface="Open Sans Semibold" charset="0"/>
            </a:rPr>
            <a:t>Back</a:t>
          </a:r>
        </a:p>
      </xdr:txBody>
    </xdr:sp>
    <xdr:clientData/>
  </xdr:twoCellAnchor>
  <xdr:twoCellAnchor>
    <xdr:from>
      <xdr:col>8</xdr:col>
      <xdr:colOff>0</xdr:colOff>
      <xdr:row>32</xdr:row>
      <xdr:rowOff>20363</xdr:rowOff>
    </xdr:from>
    <xdr:to>
      <xdr:col>14</xdr:col>
      <xdr:colOff>91195</xdr:colOff>
      <xdr:row>33</xdr:row>
      <xdr:rowOff>97368</xdr:rowOff>
    </xdr:to>
    <xdr:sp macro="" textlink="">
      <xdr:nvSpPr>
        <xdr:cNvPr id="87" name="TextBox 86">
          <a:extLst>
            <a:ext uri="{FF2B5EF4-FFF2-40B4-BE49-F238E27FC236}">
              <a16:creationId xmlns:a16="http://schemas.microsoft.com/office/drawing/2014/main" id="{00000000-0008-0000-0400-000057000000}"/>
            </a:ext>
          </a:extLst>
        </xdr:cNvPr>
        <xdr:cNvSpPr txBox="1"/>
      </xdr:nvSpPr>
      <xdr:spPr>
        <a:xfrm>
          <a:off x="6057900" y="6522763"/>
          <a:ext cx="5044195" cy="280205"/>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200" b="1" i="0" kern="1200">
              <a:solidFill>
                <a:srgbClr val="313F49"/>
              </a:solidFill>
              <a:latin typeface="Open Sans Semibold" charset="0"/>
              <a:ea typeface="Open Sans Semibold" charset="0"/>
              <a:cs typeface="Open Sans Semibold" charset="0"/>
            </a:rPr>
            <a:t>Upload another piece of evidence</a:t>
          </a:r>
          <a:r>
            <a:rPr lang="en-US" sz="1200" b="1" i="0" kern="1200" baseline="0">
              <a:solidFill>
                <a:srgbClr val="313F49"/>
              </a:solidFill>
              <a:latin typeface="Open Sans Semibold" charset="0"/>
              <a:ea typeface="Open Sans Semibold" charset="0"/>
              <a:cs typeface="Open Sans Semibold" charset="0"/>
            </a:rPr>
            <a:t> </a:t>
          </a:r>
          <a:r>
            <a:rPr lang="en-US" sz="1200" b="1" i="0" kern="1200">
              <a:solidFill>
                <a:srgbClr val="313F49"/>
              </a:solidFill>
              <a:latin typeface="Open Sans Semibold" charset="0"/>
              <a:ea typeface="Open Sans Semibold" charset="0"/>
              <a:cs typeface="Open Sans Semibold" charset="0"/>
            </a:rPr>
            <a:t> </a:t>
          </a:r>
          <a:endParaRPr lang="en-US" sz="1200" b="1" i="0">
            <a:solidFill>
              <a:srgbClr val="313F49"/>
            </a:solidFill>
            <a:latin typeface="Open Sans Semibold" charset="0"/>
            <a:ea typeface="Open Sans Semibold" charset="0"/>
            <a:cs typeface="Open Sans Semibold" charset="0"/>
          </a:endParaRPr>
        </a:p>
      </xdr:txBody>
    </xdr:sp>
    <xdr:clientData/>
  </xdr:twoCellAnchor>
  <xdr:twoCellAnchor>
    <xdr:from>
      <xdr:col>8</xdr:col>
      <xdr:colOff>0</xdr:colOff>
      <xdr:row>33</xdr:row>
      <xdr:rowOff>101600</xdr:rowOff>
    </xdr:from>
    <xdr:to>
      <xdr:col>14</xdr:col>
      <xdr:colOff>91195</xdr:colOff>
      <xdr:row>34</xdr:row>
      <xdr:rowOff>162960</xdr:rowOff>
    </xdr:to>
    <xdr:sp macro="" textlink="">
      <xdr:nvSpPr>
        <xdr:cNvPr id="88" name="TextBox 87">
          <a:extLst>
            <a:ext uri="{FF2B5EF4-FFF2-40B4-BE49-F238E27FC236}">
              <a16:creationId xmlns:a16="http://schemas.microsoft.com/office/drawing/2014/main" id="{00000000-0008-0000-0400-000058000000}"/>
            </a:ext>
          </a:extLst>
        </xdr:cNvPr>
        <xdr:cNvSpPr txBox="1"/>
      </xdr:nvSpPr>
      <xdr:spPr>
        <a:xfrm>
          <a:off x="6057900" y="6807200"/>
          <a:ext cx="5044195" cy="264560"/>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100" kern="1200">
              <a:solidFill>
                <a:srgbClr val="313F49"/>
              </a:solidFill>
              <a:latin typeface="Open Sans" charset="0"/>
              <a:ea typeface="Open Sans" charset="0"/>
              <a:cs typeface="Open Sans" charset="0"/>
            </a:rPr>
            <a:t>You may upload another</a:t>
          </a:r>
          <a:r>
            <a:rPr lang="en-US" sz="1100" kern="1200" baseline="0">
              <a:solidFill>
                <a:srgbClr val="313F49"/>
              </a:solidFill>
              <a:latin typeface="Open Sans" charset="0"/>
              <a:ea typeface="Open Sans" charset="0"/>
              <a:cs typeface="Open Sans" charset="0"/>
            </a:rPr>
            <a:t> piece of</a:t>
          </a:r>
          <a:r>
            <a:rPr lang="en-US" sz="1100" kern="1200">
              <a:solidFill>
                <a:srgbClr val="313F49"/>
              </a:solidFill>
              <a:latin typeface="Open Sans" charset="0"/>
              <a:ea typeface="Open Sans" charset="0"/>
              <a:cs typeface="Open Sans" charset="0"/>
            </a:rPr>
            <a:t> evidence which is</a:t>
          </a:r>
          <a:r>
            <a:rPr lang="en-US" sz="1100" kern="1200" baseline="0">
              <a:solidFill>
                <a:srgbClr val="313F49"/>
              </a:solidFill>
              <a:latin typeface="Open Sans" charset="0"/>
              <a:ea typeface="Open Sans" charset="0"/>
              <a:cs typeface="Open Sans" charset="0"/>
            </a:rPr>
            <a:t> not part of the prescribed list. </a:t>
          </a:r>
          <a:endParaRPr lang="en-US" sz="1100">
            <a:solidFill>
              <a:srgbClr val="313F49"/>
            </a:solidFill>
            <a:latin typeface="Open Sans" charset="0"/>
            <a:ea typeface="Open Sans" charset="0"/>
            <a:cs typeface="Open Sans" charset="0"/>
          </a:endParaRPr>
        </a:p>
      </xdr:txBody>
    </xdr:sp>
    <xdr:clientData/>
  </xdr:twoCellAnchor>
  <xdr:twoCellAnchor>
    <xdr:from>
      <xdr:col>15</xdr:col>
      <xdr:colOff>455043</xdr:colOff>
      <xdr:row>32</xdr:row>
      <xdr:rowOff>101600</xdr:rowOff>
    </xdr:from>
    <xdr:to>
      <xdr:col>16</xdr:col>
      <xdr:colOff>723900</xdr:colOff>
      <xdr:row>34</xdr:row>
      <xdr:rowOff>25098</xdr:rowOff>
    </xdr:to>
    <xdr:sp macro="" textlink="">
      <xdr:nvSpPr>
        <xdr:cNvPr id="89" name="Rounded Rectangle 88">
          <a:extLst>
            <a:ext uri="{FF2B5EF4-FFF2-40B4-BE49-F238E27FC236}">
              <a16:creationId xmlns:a16="http://schemas.microsoft.com/office/drawing/2014/main" id="{00000000-0008-0000-0400-000059000000}"/>
            </a:ext>
          </a:extLst>
        </xdr:cNvPr>
        <xdr:cNvSpPr/>
      </xdr:nvSpPr>
      <xdr:spPr>
        <a:xfrm>
          <a:off x="12291443" y="6604000"/>
          <a:ext cx="1094357" cy="329898"/>
        </a:xfrm>
        <a:prstGeom prst="roundRect">
          <a:avLst>
            <a:gd name="adj" fmla="val 9563"/>
          </a:avLst>
        </a:prstGeom>
        <a:solidFill>
          <a:srgbClr val="F47321"/>
        </a:solidFill>
        <a:ln w="12700">
          <a:solidFill>
            <a:srgbClr val="F47321"/>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tIns="0" bIns="108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r>
            <a:rPr lang="en-US" sz="1200" b="1" i="0">
              <a:solidFill>
                <a:schemeClr val="bg1"/>
              </a:solidFill>
              <a:latin typeface="Open Sans Semibold" charset="0"/>
              <a:ea typeface="Open Sans Semibold" charset="0"/>
              <a:cs typeface="Open Sans Semibold" charset="0"/>
            </a:rPr>
            <a:t>Upload</a:t>
          </a:r>
        </a:p>
      </xdr:txBody>
    </xdr:sp>
    <xdr:clientData/>
  </xdr:twoCellAnchor>
  <xdr:twoCellAnchor>
    <xdr:from>
      <xdr:col>7</xdr:col>
      <xdr:colOff>427768</xdr:colOff>
      <xdr:row>42</xdr:row>
      <xdr:rowOff>0</xdr:rowOff>
    </xdr:from>
    <xdr:to>
      <xdr:col>17</xdr:col>
      <xdr:colOff>0</xdr:colOff>
      <xdr:row>42</xdr:row>
      <xdr:rowOff>0</xdr:rowOff>
    </xdr:to>
    <xdr:cxnSp macro="">
      <xdr:nvCxnSpPr>
        <xdr:cNvPr id="90" name="Straight Connector 89">
          <a:extLst>
            <a:ext uri="{FF2B5EF4-FFF2-40B4-BE49-F238E27FC236}">
              <a16:creationId xmlns:a16="http://schemas.microsoft.com/office/drawing/2014/main" id="{00000000-0008-0000-0400-00005A000000}"/>
            </a:ext>
          </a:extLst>
        </xdr:cNvPr>
        <xdr:cNvCxnSpPr/>
      </xdr:nvCxnSpPr>
      <xdr:spPr>
        <a:xfrm>
          <a:off x="5660168" y="8534400"/>
          <a:ext cx="7827232" cy="0"/>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xdr:colOff>
      <xdr:row>36</xdr:row>
      <xdr:rowOff>101600</xdr:rowOff>
    </xdr:from>
    <xdr:to>
      <xdr:col>11</xdr:col>
      <xdr:colOff>787400</xdr:colOff>
      <xdr:row>37</xdr:row>
      <xdr:rowOff>200278</xdr:rowOff>
    </xdr:to>
    <xdr:sp macro="" textlink="">
      <xdr:nvSpPr>
        <xdr:cNvPr id="91" name="TextBox 90">
          <a:extLst>
            <a:ext uri="{FF2B5EF4-FFF2-40B4-BE49-F238E27FC236}">
              <a16:creationId xmlns:a16="http://schemas.microsoft.com/office/drawing/2014/main" id="{00000000-0008-0000-0400-00005B000000}"/>
            </a:ext>
          </a:extLst>
        </xdr:cNvPr>
        <xdr:cNvSpPr txBox="1"/>
      </xdr:nvSpPr>
      <xdr:spPr>
        <a:xfrm>
          <a:off x="6057901" y="7416800"/>
          <a:ext cx="3263899" cy="301878"/>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200" b="1">
              <a:solidFill>
                <a:srgbClr val="5890E1"/>
              </a:solidFill>
              <a:latin typeface="Open Sans Semibold" charset="0"/>
              <a:ea typeface="Open Sans Semibold" charset="0"/>
              <a:cs typeface="Open Sans Semibold" charset="0"/>
            </a:rPr>
            <a:t> Title of uploaded document appears here </a:t>
          </a:r>
        </a:p>
      </xdr:txBody>
    </xdr:sp>
    <xdr:clientData/>
  </xdr:twoCellAnchor>
  <xdr:twoCellAnchor>
    <xdr:from>
      <xdr:col>7</xdr:col>
      <xdr:colOff>812800</xdr:colOff>
      <xdr:row>38</xdr:row>
      <xdr:rowOff>114300</xdr:rowOff>
    </xdr:from>
    <xdr:to>
      <xdr:col>10</xdr:col>
      <xdr:colOff>711200</xdr:colOff>
      <xdr:row>40</xdr:row>
      <xdr:rowOff>50800</xdr:rowOff>
    </xdr:to>
    <xdr:sp macro="" textlink="">
      <xdr:nvSpPr>
        <xdr:cNvPr id="92" name="Rounded Rectangle 91">
          <a:extLst>
            <a:ext uri="{FF2B5EF4-FFF2-40B4-BE49-F238E27FC236}">
              <a16:creationId xmlns:a16="http://schemas.microsoft.com/office/drawing/2014/main" id="{00000000-0008-0000-0400-00005C000000}"/>
            </a:ext>
          </a:extLst>
        </xdr:cNvPr>
        <xdr:cNvSpPr/>
      </xdr:nvSpPr>
      <xdr:spPr>
        <a:xfrm>
          <a:off x="6045200" y="7835900"/>
          <a:ext cx="2374900" cy="342900"/>
        </a:xfrm>
        <a:prstGeom prst="roundRect">
          <a:avLst>
            <a:gd name="adj" fmla="val 12963"/>
          </a:avLst>
        </a:prstGeom>
        <a:solidFill>
          <a:srgbClr val="F3F6F8"/>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xdr:colOff>
      <xdr:row>38</xdr:row>
      <xdr:rowOff>104522</xdr:rowOff>
    </xdr:from>
    <xdr:to>
      <xdr:col>10</xdr:col>
      <xdr:colOff>685800</xdr:colOff>
      <xdr:row>40</xdr:row>
      <xdr:rowOff>0</xdr:rowOff>
    </xdr:to>
    <xdr:sp macro="" textlink="">
      <xdr:nvSpPr>
        <xdr:cNvPr id="93" name="TextBox 92">
          <a:extLst>
            <a:ext uri="{FF2B5EF4-FFF2-40B4-BE49-F238E27FC236}">
              <a16:creationId xmlns:a16="http://schemas.microsoft.com/office/drawing/2014/main" id="{00000000-0008-0000-0400-00005D000000}"/>
            </a:ext>
          </a:extLst>
        </xdr:cNvPr>
        <xdr:cNvSpPr txBox="1"/>
      </xdr:nvSpPr>
      <xdr:spPr>
        <a:xfrm>
          <a:off x="6057901" y="7826122"/>
          <a:ext cx="2336799" cy="301878"/>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200" b="1">
              <a:solidFill>
                <a:srgbClr val="5890E1"/>
              </a:solidFill>
              <a:latin typeface="Open Sans Semibold" charset="0"/>
              <a:ea typeface="Open Sans Semibold" charset="0"/>
              <a:cs typeface="Open Sans Semibold" charset="0"/>
            </a:rPr>
            <a:t> Title of uploaded document</a:t>
          </a:r>
        </a:p>
      </xdr:txBody>
    </xdr:sp>
    <xdr:clientData/>
  </xdr:twoCellAnchor>
  <xdr:twoCellAnchor editAs="oneCell">
    <xdr:from>
      <xdr:col>10</xdr:col>
      <xdr:colOff>495300</xdr:colOff>
      <xdr:row>10</xdr:row>
      <xdr:rowOff>25400</xdr:rowOff>
    </xdr:from>
    <xdr:to>
      <xdr:col>10</xdr:col>
      <xdr:colOff>679079</xdr:colOff>
      <xdr:row>10</xdr:row>
      <xdr:rowOff>212354</xdr:rowOff>
    </xdr:to>
    <xdr:pic>
      <xdr:nvPicPr>
        <xdr:cNvPr id="94" name="Picture 93" descr="mage result for information icon">
          <a:extLst>
            <a:ext uri="{FF2B5EF4-FFF2-40B4-BE49-F238E27FC236}">
              <a16:creationId xmlns:a16="http://schemas.microsoft.com/office/drawing/2014/main" id="{00000000-0008-0000-0400-00005E000000}"/>
            </a:ext>
          </a:extLst>
        </xdr:cNvPr>
        <xdr:cNvPicPr>
          <a:picLocks noChangeAspect="1" noChangeArrowheads="1"/>
        </xdr:cNvPicPr>
      </xdr:nvPicPr>
      <xdr:blipFill>
        <a:blip xmlns:r="http://schemas.openxmlformats.org/officeDocument/2006/relationships" r:embed="rId11">
          <a:grayscl/>
          <a:alphaModFix amt="50000"/>
          <a:extLst>
            <a:ext uri="{28A0092B-C50C-407E-A947-70E740481C1C}">
              <a14:useLocalDpi xmlns:a14="http://schemas.microsoft.com/office/drawing/2010/main" val="0"/>
            </a:ext>
          </a:extLst>
        </a:blip>
        <a:srcRect/>
        <a:stretch>
          <a:fillRect/>
        </a:stretch>
      </xdr:blipFill>
      <xdr:spPr bwMode="auto">
        <a:xfrm>
          <a:off x="8204200" y="20574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558801</xdr:colOff>
      <xdr:row>12</xdr:row>
      <xdr:rowOff>63500</xdr:rowOff>
    </xdr:from>
    <xdr:to>
      <xdr:col>12</xdr:col>
      <xdr:colOff>152401</xdr:colOff>
      <xdr:row>16</xdr:row>
      <xdr:rowOff>25400</xdr:rowOff>
    </xdr:to>
    <xdr:sp macro="" textlink="">
      <xdr:nvSpPr>
        <xdr:cNvPr id="95" name="Rounded Rectangle 94">
          <a:extLst>
            <a:ext uri="{FF2B5EF4-FFF2-40B4-BE49-F238E27FC236}">
              <a16:creationId xmlns:a16="http://schemas.microsoft.com/office/drawing/2014/main" id="{00000000-0008-0000-0400-00005F000000}"/>
            </a:ext>
          </a:extLst>
        </xdr:cNvPr>
        <xdr:cNvSpPr/>
      </xdr:nvSpPr>
      <xdr:spPr>
        <a:xfrm>
          <a:off x="5791201" y="2501900"/>
          <a:ext cx="3721100" cy="774700"/>
        </a:xfrm>
        <a:prstGeom prst="roundRect">
          <a:avLst>
            <a:gd name="adj" fmla="val 8201"/>
          </a:avLst>
        </a:prstGeom>
        <a:solidFill>
          <a:srgbClr val="F8FAFD"/>
        </a:solidFill>
        <a:ln w="12700">
          <a:solidFill>
            <a:srgbClr val="D9D9D9"/>
          </a:solidFill>
        </a:ln>
        <a:effectLst>
          <a:outerShdw blurRad="25400" dist="38100" dir="5400000" algn="t"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tIns="36000" bIns="90000"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marL="0" indent="0" algn="l" defTabSz="914400" rtl="0" eaLnBrk="1" latinLnBrk="0" hangingPunct="1">
            <a:lnSpc>
              <a:spcPct val="100000"/>
            </a:lnSpc>
          </a:pPr>
          <a:r>
            <a:rPr lang="en-US" sz="1200" kern="1200">
              <a:solidFill>
                <a:srgbClr val="67707E"/>
              </a:solidFill>
              <a:latin typeface="Open Sans" charset="0"/>
              <a:ea typeface="Open Sans" charset="0"/>
              <a:cs typeface="Open Sans" charset="0"/>
            </a:rPr>
            <a:t>Description</a:t>
          </a:r>
          <a:r>
            <a:rPr lang="en-US" sz="1200" kern="1200" baseline="0">
              <a:solidFill>
                <a:srgbClr val="67707E"/>
              </a:solidFill>
              <a:latin typeface="Open Sans" charset="0"/>
              <a:ea typeface="Open Sans" charset="0"/>
              <a:cs typeface="Open Sans" charset="0"/>
            </a:rPr>
            <a:t> about the page appears here. This information appears on hover. </a:t>
          </a:r>
          <a:endParaRPr lang="en-US" sz="1200" kern="1200">
            <a:solidFill>
              <a:srgbClr val="67707E"/>
            </a:solidFill>
            <a:latin typeface="Open Sans" charset="0"/>
            <a:ea typeface="Open Sans" charset="0"/>
            <a:cs typeface="Open Sans" charset="0"/>
          </a:endParaRPr>
        </a:p>
      </xdr:txBody>
    </xdr:sp>
    <xdr:clientData/>
  </xdr:twoCellAnchor>
  <xdr:twoCellAnchor>
    <xdr:from>
      <xdr:col>9</xdr:col>
      <xdr:colOff>598671</xdr:colOff>
      <xdr:row>11</xdr:row>
      <xdr:rowOff>114300</xdr:rowOff>
    </xdr:from>
    <xdr:to>
      <xdr:col>10</xdr:col>
      <xdr:colOff>52571</xdr:colOff>
      <xdr:row>12</xdr:row>
      <xdr:rowOff>63500</xdr:rowOff>
    </xdr:to>
    <xdr:sp macro="" textlink="">
      <xdr:nvSpPr>
        <xdr:cNvPr id="96" name="Triangle 95">
          <a:extLst>
            <a:ext uri="{FF2B5EF4-FFF2-40B4-BE49-F238E27FC236}">
              <a16:creationId xmlns:a16="http://schemas.microsoft.com/office/drawing/2014/main" id="{00000000-0008-0000-0400-000060000000}"/>
            </a:ext>
          </a:extLst>
        </xdr:cNvPr>
        <xdr:cNvSpPr/>
      </xdr:nvSpPr>
      <xdr:spPr>
        <a:xfrm>
          <a:off x="7482071" y="2349500"/>
          <a:ext cx="279400" cy="152400"/>
        </a:xfrm>
        <a:prstGeom prst="triangle">
          <a:avLst/>
        </a:prstGeom>
        <a:solidFill>
          <a:srgbClr val="F8FAFD"/>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0</xdr:colOff>
      <xdr:row>1</xdr:row>
      <xdr:rowOff>0</xdr:rowOff>
    </xdr:from>
    <xdr:to>
      <xdr:col>16</xdr:col>
      <xdr:colOff>736600</xdr:colOff>
      <xdr:row>3</xdr:row>
      <xdr:rowOff>0</xdr:rowOff>
    </xdr:to>
    <xdr:sp macro="" textlink="">
      <xdr:nvSpPr>
        <xdr:cNvPr id="97" name="TextBox 96">
          <a:extLst>
            <a:ext uri="{FF2B5EF4-FFF2-40B4-BE49-F238E27FC236}">
              <a16:creationId xmlns:a16="http://schemas.microsoft.com/office/drawing/2014/main" id="{00000000-0008-0000-0400-000061000000}"/>
            </a:ext>
          </a:extLst>
        </xdr:cNvPr>
        <xdr:cNvSpPr txBox="1"/>
      </xdr:nvSpPr>
      <xdr:spPr>
        <a:xfrm>
          <a:off x="10185400" y="203200"/>
          <a:ext cx="3213100" cy="406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1200" b="0" i="0">
              <a:solidFill>
                <a:srgbClr val="313F49"/>
              </a:solidFill>
              <a:latin typeface="Open Sans" charset="0"/>
              <a:ea typeface="Open Sans" charset="0"/>
              <a:cs typeface="Open Sans" charset="0"/>
            </a:rPr>
            <a:t>Last</a:t>
          </a:r>
          <a:r>
            <a:rPr lang="en-US" sz="1200" b="0" i="0" baseline="0">
              <a:solidFill>
                <a:srgbClr val="313F49"/>
              </a:solidFill>
              <a:latin typeface="Open Sans" charset="0"/>
              <a:ea typeface="Open Sans" charset="0"/>
              <a:cs typeface="Open Sans" charset="0"/>
            </a:rPr>
            <a:t> Updated on 18 September 2018</a:t>
          </a:r>
          <a:endParaRPr lang="en-US" sz="1200" b="0" i="0">
            <a:solidFill>
              <a:srgbClr val="313F49"/>
            </a:solidFill>
            <a:latin typeface="Open Sans" charset="0"/>
            <a:ea typeface="Open Sans" charset="0"/>
            <a:cs typeface="Open Sans" charset="0"/>
          </a:endParaRPr>
        </a:p>
      </xdr:txBody>
    </xdr:sp>
    <xdr:clientData/>
  </xdr:twoCellAnchor>
  <xdr:twoCellAnchor>
    <xdr:from>
      <xdr:col>4</xdr:col>
      <xdr:colOff>419100</xdr:colOff>
      <xdr:row>4</xdr:row>
      <xdr:rowOff>101600</xdr:rowOff>
    </xdr:from>
    <xdr:to>
      <xdr:col>15</xdr:col>
      <xdr:colOff>25400</xdr:colOff>
      <xdr:row>8</xdr:row>
      <xdr:rowOff>2379</xdr:rowOff>
    </xdr:to>
    <xdr:grpSp>
      <xdr:nvGrpSpPr>
        <xdr:cNvPr id="100" name="Group 99">
          <a:extLst>
            <a:ext uri="{FF2B5EF4-FFF2-40B4-BE49-F238E27FC236}">
              <a16:creationId xmlns:a16="http://schemas.microsoft.com/office/drawing/2014/main" id="{00000000-0008-0000-0400-000064000000}"/>
            </a:ext>
          </a:extLst>
        </xdr:cNvPr>
        <xdr:cNvGrpSpPr/>
      </xdr:nvGrpSpPr>
      <xdr:grpSpPr>
        <a:xfrm>
          <a:off x="3175000" y="914400"/>
          <a:ext cx="8686800" cy="713579"/>
          <a:chOff x="3187700" y="907246"/>
          <a:chExt cx="8686800" cy="713579"/>
        </a:xfrm>
      </xdr:grpSpPr>
      <xdr:pic>
        <xdr:nvPicPr>
          <xdr:cNvPr id="101" name="Picture 100" descr="mage result for process icon">
            <a:extLst>
              <a:ext uri="{FF2B5EF4-FFF2-40B4-BE49-F238E27FC236}">
                <a16:creationId xmlns:a16="http://schemas.microsoft.com/office/drawing/2014/main" id="{00000000-0008-0000-0400-000065000000}"/>
              </a:ext>
            </a:extLst>
          </xdr:cNvPr>
          <xdr:cNvPicPr>
            <a:picLocks noChangeAspect="1" noChangeArrowheads="1"/>
          </xdr:cNvPicPr>
        </xdr:nvPicPr>
        <xdr:blipFill rotWithShape="1">
          <a:blip xmlns:r="http://schemas.openxmlformats.org/officeDocument/2006/relationships" r:embed="rId12">
            <a:grayscl/>
            <a:alphaModFix amt="30000"/>
            <a:extLst>
              <a:ext uri="{28A0092B-C50C-407E-A947-70E740481C1C}">
                <a14:useLocalDpi xmlns:a14="http://schemas.microsoft.com/office/drawing/2010/main" val="0"/>
              </a:ext>
            </a:extLst>
          </a:blip>
          <a:srcRect b="7613"/>
          <a:stretch/>
        </xdr:blipFill>
        <xdr:spPr bwMode="auto">
          <a:xfrm>
            <a:off x="10014564" y="1067085"/>
            <a:ext cx="275145" cy="291751"/>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02" name="Rectangle 101">
            <a:extLst>
              <a:ext uri="{FF2B5EF4-FFF2-40B4-BE49-F238E27FC236}">
                <a16:creationId xmlns:a16="http://schemas.microsoft.com/office/drawing/2014/main" id="{00000000-0008-0000-0400-000066000000}"/>
              </a:ext>
            </a:extLst>
          </xdr:cNvPr>
          <xdr:cNvSpPr/>
        </xdr:nvSpPr>
        <xdr:spPr>
          <a:xfrm>
            <a:off x="5740784" y="907246"/>
            <a:ext cx="1536316" cy="47705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300" b="1">
                <a:solidFill>
                  <a:srgbClr val="313F49"/>
                </a:solidFill>
                <a:latin typeface="Open Sans Semibold" charset="0"/>
                <a:ea typeface="Open Sans Semibold" charset="0"/>
                <a:cs typeface="Open Sans Semibold" charset="0"/>
              </a:rPr>
              <a:t>Pre-conditions</a:t>
            </a:r>
          </a:p>
        </xdr:txBody>
      </xdr:sp>
      <xdr:pic>
        <xdr:nvPicPr>
          <xdr:cNvPr id="103" name="Picture 102" descr="mage result for preconditions icon">
            <a:extLst>
              <a:ext uri="{FF2B5EF4-FFF2-40B4-BE49-F238E27FC236}">
                <a16:creationId xmlns:a16="http://schemas.microsoft.com/office/drawing/2014/main" id="{00000000-0008-0000-0400-000067000000}"/>
              </a:ext>
            </a:extLst>
          </xdr:cNvPr>
          <xdr:cNvPicPr>
            <a:picLocks noChangeAspect="1" noChangeArrowheads="1"/>
          </xdr:cNvPicPr>
        </xdr:nvPicPr>
        <xdr:blipFill>
          <a:blip xmlns:r="http://schemas.openxmlformats.org/officeDocument/2006/relationships" r:embed="rId13">
            <a:alphaModFix amt="40000"/>
            <a:extLst>
              <a:ext uri="{28A0092B-C50C-407E-A947-70E740481C1C}">
                <a14:useLocalDpi xmlns:a14="http://schemas.microsoft.com/office/drawing/2010/main" val="0"/>
              </a:ext>
            </a:extLst>
          </a:blip>
          <a:srcRect/>
          <a:stretch>
            <a:fillRect/>
          </a:stretch>
        </xdr:blipFill>
        <xdr:spPr bwMode="auto">
          <a:xfrm>
            <a:off x="5396914" y="1036413"/>
            <a:ext cx="293308" cy="293311"/>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04" name="Rectangle 103">
            <a:extLst>
              <a:ext uri="{FF2B5EF4-FFF2-40B4-BE49-F238E27FC236}">
                <a16:creationId xmlns:a16="http://schemas.microsoft.com/office/drawing/2014/main" id="{00000000-0008-0000-0400-000068000000}"/>
              </a:ext>
            </a:extLst>
          </xdr:cNvPr>
          <xdr:cNvSpPr/>
        </xdr:nvSpPr>
        <xdr:spPr>
          <a:xfrm>
            <a:off x="5322500" y="1546590"/>
            <a:ext cx="1742400" cy="74235"/>
          </a:xfrm>
          <a:prstGeom prst="rect">
            <a:avLst/>
          </a:prstGeom>
          <a:solidFill>
            <a:schemeClr val="bg1"/>
          </a:solidFill>
          <a:ln w="12700">
            <a:solidFill>
              <a:srgbClr val="D9D9D9"/>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endParaRPr lang="en-US" sz="1100">
              <a:solidFill>
                <a:schemeClr val="tx1">
                  <a:lumMod val="65000"/>
                  <a:lumOff val="35000"/>
                </a:schemeClr>
              </a:solidFill>
              <a:latin typeface="Open Sans" charset="0"/>
              <a:ea typeface="Open Sans" charset="0"/>
              <a:cs typeface="Open Sans" charset="0"/>
            </a:endParaRPr>
          </a:p>
        </xdr:txBody>
      </xdr:sp>
      <xdr:pic>
        <xdr:nvPicPr>
          <xdr:cNvPr id="105" name="Picture 104">
            <a:extLst>
              <a:ext uri="{FF2B5EF4-FFF2-40B4-BE49-F238E27FC236}">
                <a16:creationId xmlns:a16="http://schemas.microsoft.com/office/drawing/2014/main" id="{00000000-0008-0000-0400-000069000000}"/>
              </a:ext>
            </a:extLst>
          </xdr:cNvPr>
          <xdr:cNvPicPr>
            <a:picLocks noChangeAspect="1"/>
          </xdr:cNvPicPr>
        </xdr:nvPicPr>
        <xdr:blipFill>
          <a:blip xmlns:r="http://schemas.openxmlformats.org/officeDocument/2006/relationships" r:embed="rId14">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7328826" y="1121199"/>
            <a:ext cx="106966" cy="158123"/>
          </a:xfrm>
          <a:prstGeom prst="rect">
            <a:avLst/>
          </a:prstGeom>
        </xdr:spPr>
      </xdr:pic>
      <xdr:sp macro="" textlink="">
        <xdr:nvSpPr>
          <xdr:cNvPr id="106" name="Rectangle 105">
            <a:extLst>
              <a:ext uri="{FF2B5EF4-FFF2-40B4-BE49-F238E27FC236}">
                <a16:creationId xmlns:a16="http://schemas.microsoft.com/office/drawing/2014/main" id="{00000000-0008-0000-0400-00006A000000}"/>
              </a:ext>
            </a:extLst>
          </xdr:cNvPr>
          <xdr:cNvSpPr/>
        </xdr:nvSpPr>
        <xdr:spPr>
          <a:xfrm>
            <a:off x="8077584" y="907246"/>
            <a:ext cx="1536316" cy="47705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300" b="0" i="0">
                <a:solidFill>
                  <a:srgbClr val="313F49"/>
                </a:solidFill>
                <a:latin typeface="Open Sans" charset="0"/>
                <a:ea typeface="Open Sans" charset="0"/>
                <a:cs typeface="Open Sans" charset="0"/>
              </a:rPr>
              <a:t>Pre-requisites</a:t>
            </a:r>
          </a:p>
        </xdr:txBody>
      </xdr:sp>
      <xdr:pic>
        <xdr:nvPicPr>
          <xdr:cNvPr id="107" name="Picture 106" descr="mage result for prerequisite icon">
            <a:extLst>
              <a:ext uri="{FF2B5EF4-FFF2-40B4-BE49-F238E27FC236}">
                <a16:creationId xmlns:a16="http://schemas.microsoft.com/office/drawing/2014/main" id="{00000000-0008-0000-0400-00006B000000}"/>
              </a:ext>
            </a:extLst>
          </xdr:cNvPr>
          <xdr:cNvPicPr>
            <a:picLocks noChangeAspect="1" noChangeArrowheads="1"/>
          </xdr:cNvPicPr>
        </xdr:nvPicPr>
        <xdr:blipFill>
          <a:blip xmlns:r="http://schemas.openxmlformats.org/officeDocument/2006/relationships" r:embed="rId15">
            <a:grayscl/>
            <a:alphaModFix amt="50000"/>
            <a:extLst>
              <a:ext uri="{28A0092B-C50C-407E-A947-70E740481C1C}">
                <a14:useLocalDpi xmlns:a14="http://schemas.microsoft.com/office/drawing/2010/main" val="0"/>
              </a:ext>
            </a:extLst>
          </a:blip>
          <a:srcRect/>
          <a:stretch>
            <a:fillRect/>
          </a:stretch>
        </xdr:blipFill>
        <xdr:spPr bwMode="auto">
          <a:xfrm>
            <a:off x="7772400" y="1054100"/>
            <a:ext cx="244537" cy="285293"/>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08" name="Picture 107">
            <a:extLst>
              <a:ext uri="{FF2B5EF4-FFF2-40B4-BE49-F238E27FC236}">
                <a16:creationId xmlns:a16="http://schemas.microsoft.com/office/drawing/2014/main" id="{00000000-0008-0000-0400-00006C000000}"/>
              </a:ext>
            </a:extLst>
          </xdr:cNvPr>
          <xdr:cNvPicPr>
            <a:picLocks noChangeAspect="1"/>
          </xdr:cNvPicPr>
        </xdr:nvPicPr>
        <xdr:blipFill>
          <a:blip xmlns:r="http://schemas.openxmlformats.org/officeDocument/2006/relationships" r:embed="rId14">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583134" y="1121199"/>
            <a:ext cx="106966" cy="158123"/>
          </a:xfrm>
          <a:prstGeom prst="rect">
            <a:avLst/>
          </a:prstGeom>
        </xdr:spPr>
      </xdr:pic>
      <xdr:sp macro="" textlink="">
        <xdr:nvSpPr>
          <xdr:cNvPr id="109" name="Rectangle 108">
            <a:extLst>
              <a:ext uri="{FF2B5EF4-FFF2-40B4-BE49-F238E27FC236}">
                <a16:creationId xmlns:a16="http://schemas.microsoft.com/office/drawing/2014/main" id="{00000000-0008-0000-0400-00006D000000}"/>
              </a:ext>
            </a:extLst>
          </xdr:cNvPr>
          <xdr:cNvSpPr/>
        </xdr:nvSpPr>
        <xdr:spPr>
          <a:xfrm>
            <a:off x="10338184" y="907246"/>
            <a:ext cx="1536316" cy="47705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300" b="0" i="0">
                <a:solidFill>
                  <a:srgbClr val="313F49"/>
                </a:solidFill>
                <a:latin typeface="Open Sans" charset="0"/>
                <a:ea typeface="Open Sans" charset="0"/>
                <a:cs typeface="Open Sans" charset="0"/>
              </a:rPr>
              <a:t>Implementation</a:t>
            </a:r>
          </a:p>
        </xdr:txBody>
      </xdr:sp>
      <xdr:sp macro="" textlink="">
        <xdr:nvSpPr>
          <xdr:cNvPr id="110" name="Rectangle 109">
            <a:extLst>
              <a:ext uri="{FF2B5EF4-FFF2-40B4-BE49-F238E27FC236}">
                <a16:creationId xmlns:a16="http://schemas.microsoft.com/office/drawing/2014/main" id="{00000000-0008-0000-0400-00006E000000}"/>
              </a:ext>
            </a:extLst>
          </xdr:cNvPr>
          <xdr:cNvSpPr/>
        </xdr:nvSpPr>
        <xdr:spPr>
          <a:xfrm>
            <a:off x="7645400" y="1546590"/>
            <a:ext cx="1742400" cy="74235"/>
          </a:xfrm>
          <a:prstGeom prst="rect">
            <a:avLst/>
          </a:prstGeom>
          <a:solidFill>
            <a:schemeClr val="bg1"/>
          </a:solidFill>
          <a:ln w="12700">
            <a:solidFill>
              <a:srgbClr val="D9D9D9"/>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endParaRPr lang="en-US" sz="1100">
              <a:solidFill>
                <a:schemeClr val="tx1">
                  <a:lumMod val="65000"/>
                  <a:lumOff val="35000"/>
                </a:schemeClr>
              </a:solidFill>
              <a:latin typeface="Open Sans" charset="0"/>
              <a:ea typeface="Open Sans" charset="0"/>
              <a:cs typeface="Open Sans" charset="0"/>
            </a:endParaRPr>
          </a:p>
        </xdr:txBody>
      </xdr:sp>
      <xdr:sp macro="" textlink="">
        <xdr:nvSpPr>
          <xdr:cNvPr id="111" name="Rectangle 110">
            <a:extLst>
              <a:ext uri="{FF2B5EF4-FFF2-40B4-BE49-F238E27FC236}">
                <a16:creationId xmlns:a16="http://schemas.microsoft.com/office/drawing/2014/main" id="{00000000-0008-0000-0400-00006F000000}"/>
              </a:ext>
            </a:extLst>
          </xdr:cNvPr>
          <xdr:cNvSpPr/>
        </xdr:nvSpPr>
        <xdr:spPr>
          <a:xfrm>
            <a:off x="9958580" y="1546590"/>
            <a:ext cx="1839600" cy="74235"/>
          </a:xfrm>
          <a:prstGeom prst="rect">
            <a:avLst/>
          </a:prstGeom>
          <a:solidFill>
            <a:schemeClr val="bg1"/>
          </a:solidFill>
          <a:ln w="12700">
            <a:solidFill>
              <a:srgbClr val="D9D9D9"/>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endParaRPr lang="en-US" sz="1100">
              <a:solidFill>
                <a:schemeClr val="tx1">
                  <a:lumMod val="65000"/>
                  <a:lumOff val="35000"/>
                </a:schemeClr>
              </a:solidFill>
              <a:latin typeface="Open Sans" charset="0"/>
              <a:ea typeface="Open Sans" charset="0"/>
              <a:cs typeface="Open Sans" charset="0"/>
            </a:endParaRPr>
          </a:p>
        </xdr:txBody>
      </xdr:sp>
      <xdr:sp macro="" textlink="">
        <xdr:nvSpPr>
          <xdr:cNvPr id="112" name="Rectangle 111">
            <a:extLst>
              <a:ext uri="{FF2B5EF4-FFF2-40B4-BE49-F238E27FC236}">
                <a16:creationId xmlns:a16="http://schemas.microsoft.com/office/drawing/2014/main" id="{00000000-0008-0000-0400-000070000000}"/>
              </a:ext>
            </a:extLst>
          </xdr:cNvPr>
          <xdr:cNvSpPr/>
        </xdr:nvSpPr>
        <xdr:spPr>
          <a:xfrm>
            <a:off x="5308600" y="1558355"/>
            <a:ext cx="504712" cy="50704"/>
          </a:xfrm>
          <a:prstGeom prst="rect">
            <a:avLst/>
          </a:prstGeom>
          <a:solidFill>
            <a:srgbClr val="F47321">
              <a:alpha val="60000"/>
            </a:srgbClr>
          </a:solidFill>
          <a:ln w="12700">
            <a:solidFill>
              <a:srgbClr val="F47321">
                <a:alpha val="60000"/>
              </a:srgbClr>
            </a:solidFill>
          </a:ln>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lnSpc>
                <a:spcPct val="200000"/>
              </a:lnSpc>
            </a:pPr>
            <a:endParaRPr lang="en-US" sz="1100">
              <a:solidFill>
                <a:schemeClr val="tx1">
                  <a:lumMod val="65000"/>
                  <a:lumOff val="35000"/>
                </a:schemeClr>
              </a:solidFill>
              <a:latin typeface="Open Sans" charset="0"/>
              <a:ea typeface="Open Sans" charset="0"/>
              <a:cs typeface="Open Sans" charset="0"/>
            </a:endParaRPr>
          </a:p>
        </xdr:txBody>
      </xdr:sp>
      <xdr:cxnSp macro="">
        <xdr:nvCxnSpPr>
          <xdr:cNvPr id="113" name="Straight Connector 112">
            <a:extLst>
              <a:ext uri="{FF2B5EF4-FFF2-40B4-BE49-F238E27FC236}">
                <a16:creationId xmlns:a16="http://schemas.microsoft.com/office/drawing/2014/main" id="{00000000-0008-0000-0400-000071000000}"/>
              </a:ext>
            </a:extLst>
          </xdr:cNvPr>
          <xdr:cNvCxnSpPr/>
        </xdr:nvCxnSpPr>
        <xdr:spPr>
          <a:xfrm>
            <a:off x="4991100" y="1046946"/>
            <a:ext cx="0" cy="425556"/>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sp macro="" textlink="">
        <xdr:nvSpPr>
          <xdr:cNvPr id="114" name="Rectangle 113">
            <a:extLst>
              <a:ext uri="{FF2B5EF4-FFF2-40B4-BE49-F238E27FC236}">
                <a16:creationId xmlns:a16="http://schemas.microsoft.com/office/drawing/2014/main" id="{00000000-0008-0000-0400-000072000000}"/>
              </a:ext>
            </a:extLst>
          </xdr:cNvPr>
          <xdr:cNvSpPr/>
        </xdr:nvSpPr>
        <xdr:spPr>
          <a:xfrm>
            <a:off x="3187700" y="945346"/>
            <a:ext cx="1536316" cy="47705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300" b="0" i="0">
                <a:solidFill>
                  <a:srgbClr val="313F49"/>
                </a:solidFill>
                <a:latin typeface="Open Sans" charset="0"/>
                <a:ea typeface="Open Sans" charset="0"/>
                <a:cs typeface="Open Sans" charset="0"/>
              </a:rPr>
              <a:t>All Evidences (15)</a:t>
            </a:r>
          </a:p>
        </xdr:txBody>
      </xdr:sp>
    </xdr:grpSp>
    <xdr:clientData/>
  </xdr:twoCellAnchor>
  <xdr:twoCellAnchor>
    <xdr:from>
      <xdr:col>1</xdr:col>
      <xdr:colOff>0</xdr:colOff>
      <xdr:row>0</xdr:row>
      <xdr:rowOff>12700</xdr:rowOff>
    </xdr:from>
    <xdr:to>
      <xdr:col>10</xdr:col>
      <xdr:colOff>558800</xdr:colOff>
      <xdr:row>3</xdr:row>
      <xdr:rowOff>190500</xdr:rowOff>
    </xdr:to>
    <xdr:grpSp>
      <xdr:nvGrpSpPr>
        <xdr:cNvPr id="98" name="Group 97">
          <a:extLst>
            <a:ext uri="{FF2B5EF4-FFF2-40B4-BE49-F238E27FC236}">
              <a16:creationId xmlns:a16="http://schemas.microsoft.com/office/drawing/2014/main" id="{00000000-0008-0000-0400-000062000000}"/>
            </a:ext>
          </a:extLst>
        </xdr:cNvPr>
        <xdr:cNvGrpSpPr/>
      </xdr:nvGrpSpPr>
      <xdr:grpSpPr>
        <a:xfrm>
          <a:off x="279400" y="12700"/>
          <a:ext cx="7988300" cy="787400"/>
          <a:chOff x="279400" y="12700"/>
          <a:chExt cx="7988300" cy="787400"/>
        </a:xfrm>
      </xdr:grpSpPr>
      <xdr:grpSp>
        <xdr:nvGrpSpPr>
          <xdr:cNvPr id="99" name="Group 98">
            <a:extLst>
              <a:ext uri="{FF2B5EF4-FFF2-40B4-BE49-F238E27FC236}">
                <a16:creationId xmlns:a16="http://schemas.microsoft.com/office/drawing/2014/main" id="{00000000-0008-0000-0400-000063000000}"/>
              </a:ext>
            </a:extLst>
          </xdr:cNvPr>
          <xdr:cNvGrpSpPr/>
        </xdr:nvGrpSpPr>
        <xdr:grpSpPr>
          <a:xfrm>
            <a:off x="832528" y="12700"/>
            <a:ext cx="7435172" cy="787400"/>
            <a:chOff x="832528" y="38100"/>
            <a:chExt cx="7435172" cy="787400"/>
          </a:xfrm>
        </xdr:grpSpPr>
        <xdr:sp macro="" textlink="">
          <xdr:nvSpPr>
            <xdr:cNvPr id="116" name="TextBox 115">
              <a:extLst>
                <a:ext uri="{FF2B5EF4-FFF2-40B4-BE49-F238E27FC236}">
                  <a16:creationId xmlns:a16="http://schemas.microsoft.com/office/drawing/2014/main" id="{00000000-0008-0000-0400-000074000000}"/>
                </a:ext>
              </a:extLst>
            </xdr:cNvPr>
            <xdr:cNvSpPr txBox="1"/>
          </xdr:nvSpPr>
          <xdr:spPr>
            <a:xfrm>
              <a:off x="832528" y="203200"/>
              <a:ext cx="3802972" cy="4064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600" b="1" i="0">
                  <a:solidFill>
                    <a:srgbClr val="313F49"/>
                  </a:solidFill>
                  <a:latin typeface="Open Sans" charset="0"/>
                  <a:ea typeface="Open Sans" charset="0"/>
                  <a:cs typeface="Open Sans" charset="0"/>
                </a:rPr>
                <a:t>EQUITABLE ORIGIN</a:t>
              </a:r>
            </a:p>
          </xdr:txBody>
        </xdr:sp>
        <xdr:cxnSp macro="">
          <xdr:nvCxnSpPr>
            <xdr:cNvPr id="117" name="Straight Connector 116">
              <a:extLst>
                <a:ext uri="{FF2B5EF4-FFF2-40B4-BE49-F238E27FC236}">
                  <a16:creationId xmlns:a16="http://schemas.microsoft.com/office/drawing/2014/main" id="{00000000-0008-0000-0400-000075000000}"/>
                </a:ext>
              </a:extLst>
            </xdr:cNvPr>
            <xdr:cNvCxnSpPr/>
          </xdr:nvCxnSpPr>
          <xdr:spPr>
            <a:xfrm>
              <a:off x="3175000" y="381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sp macro="" textlink="">
          <xdr:nvSpPr>
            <xdr:cNvPr id="118" name="TextBox 117">
              <a:extLst>
                <a:ext uri="{FF2B5EF4-FFF2-40B4-BE49-F238E27FC236}">
                  <a16:creationId xmlns:a16="http://schemas.microsoft.com/office/drawing/2014/main" id="{00000000-0008-0000-0400-000076000000}"/>
                </a:ext>
              </a:extLst>
            </xdr:cNvPr>
            <xdr:cNvSpPr txBox="1"/>
          </xdr:nvSpPr>
          <xdr:spPr>
            <a:xfrm>
              <a:off x="3416300" y="203200"/>
              <a:ext cx="4851400" cy="4064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500" b="1" i="0">
                  <a:solidFill>
                    <a:srgbClr val="313F49"/>
                  </a:solidFill>
                  <a:latin typeface="Open Sans Semibold" charset="0"/>
                  <a:ea typeface="Open Sans Semibold" charset="0"/>
                  <a:cs typeface="Open Sans Semibold" charset="0"/>
                </a:rPr>
                <a:t>Project Name appears here </a:t>
              </a:r>
            </a:p>
          </xdr:txBody>
        </xdr:sp>
      </xdr:grpSp>
      <xdr:pic>
        <xdr:nvPicPr>
          <xdr:cNvPr id="115" name="Picture 114">
            <a:extLst>
              <a:ext uri="{FF2B5EF4-FFF2-40B4-BE49-F238E27FC236}">
                <a16:creationId xmlns:a16="http://schemas.microsoft.com/office/drawing/2014/main" id="{00000000-0008-0000-0400-000073000000}"/>
              </a:ext>
            </a:extLst>
          </xdr:cNvPr>
          <xdr:cNvPicPr>
            <a:picLocks noChangeAspect="1"/>
          </xdr:cNvPicPr>
        </xdr:nvPicPr>
        <xdr:blipFill>
          <a:blip xmlns:r="http://schemas.openxmlformats.org/officeDocument/2006/relationships" r:embed="rId16"/>
          <a:stretch>
            <a:fillRect/>
          </a:stretch>
        </xdr:blipFill>
        <xdr:spPr>
          <a:xfrm>
            <a:off x="279400" y="165100"/>
            <a:ext cx="461205" cy="470691"/>
          </a:xfrm>
          <a:prstGeom prst="rect">
            <a:avLst/>
          </a:prstGeom>
        </xdr:spPr>
      </xdr:pic>
    </xdr:grpSp>
    <xdr:clientData/>
  </xdr:twoCellAnchor>
</xdr:wsDr>
</file>

<file path=xl/drawings/drawing6.xml><?xml version="1.0" encoding="utf-8"?>
<xdr:wsDr xmlns:xdr="http://schemas.openxmlformats.org/drawingml/2006/spreadsheetDrawing" xmlns:a="http://schemas.openxmlformats.org/drawingml/2006/main">
  <xdr:twoCellAnchor>
    <xdr:from>
      <xdr:col>6</xdr:col>
      <xdr:colOff>393700</xdr:colOff>
      <xdr:row>9</xdr:row>
      <xdr:rowOff>0</xdr:rowOff>
    </xdr:from>
    <xdr:to>
      <xdr:col>6</xdr:col>
      <xdr:colOff>457200</xdr:colOff>
      <xdr:row>61</xdr:row>
      <xdr:rowOff>190500</xdr:rowOff>
    </xdr:to>
    <xdr:sp macro="" textlink="">
      <xdr:nvSpPr>
        <xdr:cNvPr id="2" name="Rectangle 1">
          <a:extLst>
            <a:ext uri="{FF2B5EF4-FFF2-40B4-BE49-F238E27FC236}">
              <a16:creationId xmlns:a16="http://schemas.microsoft.com/office/drawing/2014/main" id="{00000000-0008-0000-0500-000002000000}"/>
            </a:ext>
          </a:extLst>
        </xdr:cNvPr>
        <xdr:cNvSpPr/>
      </xdr:nvSpPr>
      <xdr:spPr>
        <a:xfrm>
          <a:off x="5016500" y="1828800"/>
          <a:ext cx="63500" cy="107569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500-000003000000}"/>
            </a:ext>
          </a:extLst>
        </xdr:cNvPr>
        <xdr:cNvCxnSpPr/>
      </xdr:nvCxnSpPr>
      <xdr:spPr>
        <a:xfrm>
          <a:off x="145288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5" name="Straight Connector 4">
          <a:extLst>
            <a:ext uri="{FF2B5EF4-FFF2-40B4-BE49-F238E27FC236}">
              <a16:creationId xmlns:a16="http://schemas.microsoft.com/office/drawing/2014/main" id="{00000000-0008-0000-0500-000005000000}"/>
            </a:ext>
          </a:extLst>
        </xdr:cNvPr>
        <xdr:cNvCxnSpPr/>
      </xdr:nvCxnSpPr>
      <xdr:spPr>
        <a:xfrm flipV="1">
          <a:off x="114300" y="2438400"/>
          <a:ext cx="52959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15</xdr:row>
      <xdr:rowOff>127000</xdr:rowOff>
    </xdr:from>
    <xdr:to>
      <xdr:col>7</xdr:col>
      <xdr:colOff>450479</xdr:colOff>
      <xdr:row>16</xdr:row>
      <xdr:rowOff>107579</xdr:rowOff>
    </xdr:to>
    <xdr:pic>
      <xdr:nvPicPr>
        <xdr:cNvPr id="29" name="Picture 28" descr="mage result for information icon">
          <a:extLst>
            <a:ext uri="{FF2B5EF4-FFF2-40B4-BE49-F238E27FC236}">
              <a16:creationId xmlns:a16="http://schemas.microsoft.com/office/drawing/2014/main" id="{00000000-0008-0000-0500-00001D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61468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26</xdr:row>
      <xdr:rowOff>112012</xdr:rowOff>
    </xdr:from>
    <xdr:to>
      <xdr:col>8</xdr:col>
      <xdr:colOff>338285</xdr:colOff>
      <xdr:row>27</xdr:row>
      <xdr:rowOff>114467</xdr:rowOff>
    </xdr:to>
    <xdr:pic>
      <xdr:nvPicPr>
        <xdr:cNvPr id="39" name="Picture 38" descr="mage result for template icon">
          <a:extLst>
            <a:ext uri="{FF2B5EF4-FFF2-40B4-BE49-F238E27FC236}">
              <a16:creationId xmlns:a16="http://schemas.microsoft.com/office/drawing/2014/main" id="{00000000-0008-0000-0500-000027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403255" y="55253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116755</xdr:colOff>
      <xdr:row>33</xdr:row>
      <xdr:rowOff>112012</xdr:rowOff>
    </xdr:from>
    <xdr:to>
      <xdr:col>8</xdr:col>
      <xdr:colOff>322410</xdr:colOff>
      <xdr:row>34</xdr:row>
      <xdr:rowOff>114467</xdr:rowOff>
    </xdr:to>
    <xdr:pic>
      <xdr:nvPicPr>
        <xdr:cNvPr id="40" name="Picture 39" descr="mage result for template icon">
          <a:extLst>
            <a:ext uri="{FF2B5EF4-FFF2-40B4-BE49-F238E27FC236}">
              <a16:creationId xmlns:a16="http://schemas.microsoft.com/office/drawing/2014/main" id="{00000000-0008-0000-0500-000028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87380" y="6970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116755</xdr:colOff>
      <xdr:row>40</xdr:row>
      <xdr:rowOff>112012</xdr:rowOff>
    </xdr:from>
    <xdr:to>
      <xdr:col>8</xdr:col>
      <xdr:colOff>322410</xdr:colOff>
      <xdr:row>41</xdr:row>
      <xdr:rowOff>114467</xdr:rowOff>
    </xdr:to>
    <xdr:pic>
      <xdr:nvPicPr>
        <xdr:cNvPr id="41" name="Picture 40" descr="mage result for template icon">
          <a:extLst>
            <a:ext uri="{FF2B5EF4-FFF2-40B4-BE49-F238E27FC236}">
              <a16:creationId xmlns:a16="http://schemas.microsoft.com/office/drawing/2014/main" id="{00000000-0008-0000-0500-000029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387380" y="84146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22</xdr:row>
      <xdr:rowOff>8751</xdr:rowOff>
    </xdr:from>
    <xdr:to>
      <xdr:col>4</xdr:col>
      <xdr:colOff>1386936</xdr:colOff>
      <xdr:row>23</xdr:row>
      <xdr:rowOff>62225</xdr:rowOff>
    </xdr:to>
    <xdr:pic>
      <xdr:nvPicPr>
        <xdr:cNvPr id="57" name="Picture 56" descr="mage result for community icon">
          <a:extLst>
            <a:ext uri="{FF2B5EF4-FFF2-40B4-BE49-F238E27FC236}">
              <a16:creationId xmlns:a16="http://schemas.microsoft.com/office/drawing/2014/main" id="{00000000-0008-0000-0500-000039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4479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29</xdr:row>
      <xdr:rowOff>186551</xdr:rowOff>
    </xdr:from>
    <xdr:to>
      <xdr:col>4</xdr:col>
      <xdr:colOff>1374236</xdr:colOff>
      <xdr:row>31</xdr:row>
      <xdr:rowOff>36825</xdr:rowOff>
    </xdr:to>
    <xdr:pic>
      <xdr:nvPicPr>
        <xdr:cNvPr id="59" name="Picture 58" descr="mage result for community icon">
          <a:extLst>
            <a:ext uri="{FF2B5EF4-FFF2-40B4-BE49-F238E27FC236}">
              <a16:creationId xmlns:a16="http://schemas.microsoft.com/office/drawing/2014/main" id="{00000000-0008-0000-0500-00003B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60793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34</xdr:row>
      <xdr:rowOff>8751</xdr:rowOff>
    </xdr:from>
    <xdr:to>
      <xdr:col>4</xdr:col>
      <xdr:colOff>1361536</xdr:colOff>
      <xdr:row>35</xdr:row>
      <xdr:rowOff>62225</xdr:rowOff>
    </xdr:to>
    <xdr:pic>
      <xdr:nvPicPr>
        <xdr:cNvPr id="60" name="Picture 59" descr="mage result for community icon">
          <a:extLst>
            <a:ext uri="{FF2B5EF4-FFF2-40B4-BE49-F238E27FC236}">
              <a16:creationId xmlns:a16="http://schemas.microsoft.com/office/drawing/2014/main" id="{00000000-0008-0000-0500-00003C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81400" y="6917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37</xdr:row>
      <xdr:rowOff>161151</xdr:rowOff>
    </xdr:from>
    <xdr:to>
      <xdr:col>4</xdr:col>
      <xdr:colOff>1183736</xdr:colOff>
      <xdr:row>39</xdr:row>
      <xdr:rowOff>11425</xdr:rowOff>
    </xdr:to>
    <xdr:pic>
      <xdr:nvPicPr>
        <xdr:cNvPr id="61" name="Picture 60" descr="mage result for community icon">
          <a:extLst>
            <a:ext uri="{FF2B5EF4-FFF2-40B4-BE49-F238E27FC236}">
              <a16:creationId xmlns:a16="http://schemas.microsoft.com/office/drawing/2014/main" id="{00000000-0008-0000-0500-00003D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767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41</xdr:row>
      <xdr:rowOff>97651</xdr:rowOff>
    </xdr:from>
    <xdr:to>
      <xdr:col>4</xdr:col>
      <xdr:colOff>1158336</xdr:colOff>
      <xdr:row>42</xdr:row>
      <xdr:rowOff>151125</xdr:rowOff>
    </xdr:to>
    <xdr:pic>
      <xdr:nvPicPr>
        <xdr:cNvPr id="62" name="Picture 61" descr="mage result for community icon">
          <a:extLst>
            <a:ext uri="{FF2B5EF4-FFF2-40B4-BE49-F238E27FC236}">
              <a16:creationId xmlns:a16="http://schemas.microsoft.com/office/drawing/2014/main" id="{00000000-0008-0000-0500-00003E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378200" y="8428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45</xdr:row>
      <xdr:rowOff>135751</xdr:rowOff>
    </xdr:from>
    <xdr:to>
      <xdr:col>4</xdr:col>
      <xdr:colOff>1183736</xdr:colOff>
      <xdr:row>46</xdr:row>
      <xdr:rowOff>189225</xdr:rowOff>
    </xdr:to>
    <xdr:pic>
      <xdr:nvPicPr>
        <xdr:cNvPr id="63" name="Picture 62" descr="mage result for community icon">
          <a:extLst>
            <a:ext uri="{FF2B5EF4-FFF2-40B4-BE49-F238E27FC236}">
              <a16:creationId xmlns:a16="http://schemas.microsoft.com/office/drawing/2014/main" id="{00000000-0008-0000-0500-00003F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9279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46</xdr:row>
      <xdr:rowOff>12700</xdr:rowOff>
    </xdr:from>
    <xdr:to>
      <xdr:col>4</xdr:col>
      <xdr:colOff>1437678</xdr:colOff>
      <xdr:row>47</xdr:row>
      <xdr:rowOff>104775</xdr:rowOff>
    </xdr:to>
    <xdr:pic>
      <xdr:nvPicPr>
        <xdr:cNvPr id="64" name="Picture 63" descr="mage result for project developer icon">
          <a:extLst>
            <a:ext uri="{FF2B5EF4-FFF2-40B4-BE49-F238E27FC236}">
              <a16:creationId xmlns:a16="http://schemas.microsoft.com/office/drawing/2014/main" id="{00000000-0008-0000-0500-000040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56750" y="9359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41</xdr:row>
      <xdr:rowOff>177800</xdr:rowOff>
    </xdr:from>
    <xdr:to>
      <xdr:col>4</xdr:col>
      <xdr:colOff>1428153</xdr:colOff>
      <xdr:row>43</xdr:row>
      <xdr:rowOff>66675</xdr:rowOff>
    </xdr:to>
    <xdr:pic>
      <xdr:nvPicPr>
        <xdr:cNvPr id="65" name="Picture 64" descr="mage result for project developer icon">
          <a:extLst>
            <a:ext uri="{FF2B5EF4-FFF2-40B4-BE49-F238E27FC236}">
              <a16:creationId xmlns:a16="http://schemas.microsoft.com/office/drawing/2014/main" id="{00000000-0008-0000-0500-000041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44050" y="85090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38</xdr:row>
      <xdr:rowOff>76200</xdr:rowOff>
    </xdr:from>
    <xdr:to>
      <xdr:col>5</xdr:col>
      <xdr:colOff>8928</xdr:colOff>
      <xdr:row>39</xdr:row>
      <xdr:rowOff>161925</xdr:rowOff>
    </xdr:to>
    <xdr:pic>
      <xdr:nvPicPr>
        <xdr:cNvPr id="66" name="Picture 65" descr="mage result for project developer icon">
          <a:extLst>
            <a:ext uri="{FF2B5EF4-FFF2-40B4-BE49-F238E27FC236}">
              <a16:creationId xmlns:a16="http://schemas.microsoft.com/office/drawing/2014/main" id="{00000000-0008-0000-0500-000042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94850" y="77978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49</xdr:row>
      <xdr:rowOff>165100</xdr:rowOff>
    </xdr:from>
    <xdr:to>
      <xdr:col>4</xdr:col>
      <xdr:colOff>1390053</xdr:colOff>
      <xdr:row>51</xdr:row>
      <xdr:rowOff>47625</xdr:rowOff>
    </xdr:to>
    <xdr:pic>
      <xdr:nvPicPr>
        <xdr:cNvPr id="67" name="Picture 66" descr="mage result for project developer icon">
          <a:extLst>
            <a:ext uri="{FF2B5EF4-FFF2-40B4-BE49-F238E27FC236}">
              <a16:creationId xmlns:a16="http://schemas.microsoft.com/office/drawing/2014/main" id="{00000000-0008-0000-0500-000043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121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53</xdr:row>
      <xdr:rowOff>165100</xdr:rowOff>
    </xdr:from>
    <xdr:to>
      <xdr:col>4</xdr:col>
      <xdr:colOff>1390053</xdr:colOff>
      <xdr:row>55</xdr:row>
      <xdr:rowOff>47625</xdr:rowOff>
    </xdr:to>
    <xdr:pic>
      <xdr:nvPicPr>
        <xdr:cNvPr id="68" name="Picture 67" descr="mage result for project developer icon">
          <a:extLst>
            <a:ext uri="{FF2B5EF4-FFF2-40B4-BE49-F238E27FC236}">
              <a16:creationId xmlns:a16="http://schemas.microsoft.com/office/drawing/2014/main" id="{00000000-0008-0000-0500-000044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9347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57</xdr:row>
      <xdr:rowOff>177800</xdr:rowOff>
    </xdr:from>
    <xdr:to>
      <xdr:col>4</xdr:col>
      <xdr:colOff>1390053</xdr:colOff>
      <xdr:row>59</xdr:row>
      <xdr:rowOff>66675</xdr:rowOff>
    </xdr:to>
    <xdr:pic>
      <xdr:nvPicPr>
        <xdr:cNvPr id="69" name="Picture 68" descr="mage result for project developer icon">
          <a:extLst>
            <a:ext uri="{FF2B5EF4-FFF2-40B4-BE49-F238E27FC236}">
              <a16:creationId xmlns:a16="http://schemas.microsoft.com/office/drawing/2014/main" id="{00000000-0008-0000-0500-000045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1760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1143000</xdr:colOff>
      <xdr:row>25</xdr:row>
      <xdr:rowOff>173851</xdr:rowOff>
    </xdr:from>
    <xdr:to>
      <xdr:col>4</xdr:col>
      <xdr:colOff>1425036</xdr:colOff>
      <xdr:row>27</xdr:row>
      <xdr:rowOff>24125</xdr:rowOff>
    </xdr:to>
    <xdr:pic>
      <xdr:nvPicPr>
        <xdr:cNvPr id="70" name="Picture 69" descr="mage result for community icon">
          <a:extLst>
            <a:ext uri="{FF2B5EF4-FFF2-40B4-BE49-F238E27FC236}">
              <a16:creationId xmlns:a16="http://schemas.microsoft.com/office/drawing/2014/main" id="{00000000-0008-0000-0500-000046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44900" y="5253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26</xdr:row>
          <xdr:rowOff>25400</xdr:rowOff>
        </xdr:from>
        <xdr:to>
          <xdr:col>14</xdr:col>
          <xdr:colOff>520700</xdr:colOff>
          <xdr:row>27</xdr:row>
          <xdr:rowOff>139700</xdr:rowOff>
        </xdr:to>
        <xdr:sp macro="" textlink="">
          <xdr:nvSpPr>
            <xdr:cNvPr id="15364" name="Check Box 4" hidden="1">
              <a:extLst>
                <a:ext uri="{63B3BB69-23CF-44E3-9099-C40C66FF867C}">
                  <a14:compatExt spid="_x0000_s15364"/>
                </a:ext>
                <a:ext uri="{FF2B5EF4-FFF2-40B4-BE49-F238E27FC236}">
                  <a16:creationId xmlns:a16="http://schemas.microsoft.com/office/drawing/2014/main" id="{00000000-0008-0000-0500-0000043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33</xdr:row>
          <xdr:rowOff>25400</xdr:rowOff>
        </xdr:from>
        <xdr:to>
          <xdr:col>14</xdr:col>
          <xdr:colOff>520700</xdr:colOff>
          <xdr:row>34</xdr:row>
          <xdr:rowOff>139700</xdr:rowOff>
        </xdr:to>
        <xdr:sp macro="" textlink="">
          <xdr:nvSpPr>
            <xdr:cNvPr id="15365" name="Check Box 5" hidden="1">
              <a:extLst>
                <a:ext uri="{63B3BB69-23CF-44E3-9099-C40C66FF867C}">
                  <a14:compatExt spid="_x0000_s15365"/>
                </a:ext>
                <a:ext uri="{FF2B5EF4-FFF2-40B4-BE49-F238E27FC236}">
                  <a16:creationId xmlns:a16="http://schemas.microsoft.com/office/drawing/2014/main" id="{00000000-0008-0000-0500-0000053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40</xdr:row>
          <xdr:rowOff>25400</xdr:rowOff>
        </xdr:from>
        <xdr:to>
          <xdr:col>14</xdr:col>
          <xdr:colOff>520700</xdr:colOff>
          <xdr:row>41</xdr:row>
          <xdr:rowOff>139700</xdr:rowOff>
        </xdr:to>
        <xdr:sp macro="" textlink="">
          <xdr:nvSpPr>
            <xdr:cNvPr id="15366" name="Check Box 6" hidden="1">
              <a:extLst>
                <a:ext uri="{63B3BB69-23CF-44E3-9099-C40C66FF867C}">
                  <a14:compatExt spid="_x0000_s15366"/>
                </a:ext>
                <a:ext uri="{FF2B5EF4-FFF2-40B4-BE49-F238E27FC236}">
                  <a16:creationId xmlns:a16="http://schemas.microsoft.com/office/drawing/2014/main" id="{00000000-0008-0000-0500-0000063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editAs="oneCell">
    <xdr:from>
      <xdr:col>16</xdr:col>
      <xdr:colOff>154196</xdr:colOff>
      <xdr:row>2</xdr:row>
      <xdr:rowOff>63500</xdr:rowOff>
    </xdr:from>
    <xdr:to>
      <xdr:col>16</xdr:col>
      <xdr:colOff>485775</xdr:colOff>
      <xdr:row>3</xdr:row>
      <xdr:rowOff>133350</xdr:rowOff>
    </xdr:to>
    <xdr:pic>
      <xdr:nvPicPr>
        <xdr:cNvPr id="76" name="Picture 75" descr="Bildergebnis fÃ¼r glossary symbol">
          <a:extLst>
            <a:ext uri="{FF2B5EF4-FFF2-40B4-BE49-F238E27FC236}">
              <a16:creationId xmlns:a16="http://schemas.microsoft.com/office/drawing/2014/main" id="{00000000-0008-0000-0500-00004C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25696" y="469900"/>
          <a:ext cx="328404" cy="33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77" name="Picture 76" descr="Ãhnliches Foto">
          <a:extLst>
            <a:ext uri="{FF2B5EF4-FFF2-40B4-BE49-F238E27FC236}">
              <a16:creationId xmlns:a16="http://schemas.microsoft.com/office/drawing/2014/main" id="{00000000-0008-0000-0500-00004D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4112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190500</xdr:colOff>
      <xdr:row>13</xdr:row>
      <xdr:rowOff>139700</xdr:rowOff>
    </xdr:from>
    <xdr:to>
      <xdr:col>4</xdr:col>
      <xdr:colOff>304800</xdr:colOff>
      <xdr:row>16</xdr:row>
      <xdr:rowOff>13504</xdr:rowOff>
    </xdr:to>
    <xdr:sp macro="" textlink="">
      <xdr:nvSpPr>
        <xdr:cNvPr id="78" name="Rectangle 77">
          <a:extLst>
            <a:ext uri="{FF2B5EF4-FFF2-40B4-BE49-F238E27FC236}">
              <a16:creationId xmlns:a16="http://schemas.microsoft.com/office/drawing/2014/main" id="{00000000-0008-0000-0500-00004E000000}"/>
            </a:ext>
          </a:extLst>
        </xdr:cNvPr>
        <xdr:cNvSpPr/>
      </xdr:nvSpPr>
      <xdr:spPr>
        <a:xfrm>
          <a:off x="190500" y="28067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6</xdr:col>
      <xdr:colOff>34353</xdr:colOff>
      <xdr:row>5</xdr:row>
      <xdr:rowOff>44153</xdr:rowOff>
    </xdr:from>
    <xdr:to>
      <xdr:col>11</xdr:col>
      <xdr:colOff>339547</xdr:colOff>
      <xdr:row>7</xdr:row>
      <xdr:rowOff>98263</xdr:rowOff>
    </xdr:to>
    <xdr:grpSp>
      <xdr:nvGrpSpPr>
        <xdr:cNvPr id="84" name="Group 83">
          <a:extLst>
            <a:ext uri="{FF2B5EF4-FFF2-40B4-BE49-F238E27FC236}">
              <a16:creationId xmlns:a16="http://schemas.microsoft.com/office/drawing/2014/main" id="{00000000-0008-0000-0500-000054000000}"/>
            </a:ext>
          </a:extLst>
        </xdr:cNvPr>
        <xdr:cNvGrpSpPr/>
      </xdr:nvGrpSpPr>
      <xdr:grpSpPr>
        <a:xfrm>
          <a:off x="4657153" y="1072853"/>
          <a:ext cx="4432694" cy="473210"/>
          <a:chOff x="4991100" y="1007567"/>
          <a:chExt cx="4480764" cy="464935"/>
        </a:xfrm>
      </xdr:grpSpPr>
      <xdr:pic>
        <xdr:nvPicPr>
          <xdr:cNvPr id="85" name="Picture 84">
            <a:extLst>
              <a:ext uri="{FF2B5EF4-FFF2-40B4-BE49-F238E27FC236}">
                <a16:creationId xmlns:a16="http://schemas.microsoft.com/office/drawing/2014/main" id="{00000000-0008-0000-0500-000055000000}"/>
              </a:ext>
            </a:extLst>
          </xdr:cNvPr>
          <xdr:cNvPicPr>
            <a:picLocks noChangeAspect="1"/>
          </xdr:cNvPicPr>
        </xdr:nvPicPr>
        <xdr:blipFill>
          <a:blip xmlns:r="http://schemas.openxmlformats.org/officeDocument/2006/relationships" r:embed="rId7">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86" name="Picture 85">
            <a:extLst>
              <a:ext uri="{FF2B5EF4-FFF2-40B4-BE49-F238E27FC236}">
                <a16:creationId xmlns:a16="http://schemas.microsoft.com/office/drawing/2014/main" id="{00000000-0008-0000-0500-000056000000}"/>
              </a:ext>
            </a:extLst>
          </xdr:cNvPr>
          <xdr:cNvPicPr>
            <a:picLocks noChangeAspect="1"/>
          </xdr:cNvPicPr>
        </xdr:nvPicPr>
        <xdr:blipFill>
          <a:blip xmlns:r="http://schemas.openxmlformats.org/officeDocument/2006/relationships" r:embed="rId7">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87" name="Straight Connector 86">
            <a:extLst>
              <a:ext uri="{FF2B5EF4-FFF2-40B4-BE49-F238E27FC236}">
                <a16:creationId xmlns:a16="http://schemas.microsoft.com/office/drawing/2014/main" id="{00000000-0008-0000-0500-000057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88" name="Chart 87">
          <a:extLst>
            <a:ext uri="{FF2B5EF4-FFF2-40B4-BE49-F238E27FC236}">
              <a16:creationId xmlns:a16="http://schemas.microsoft.com/office/drawing/2014/main" id="{00000000-0008-0000-0500-00005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89" name="Chart 88">
          <a:extLst>
            <a:ext uri="{FF2B5EF4-FFF2-40B4-BE49-F238E27FC236}">
              <a16:creationId xmlns:a16="http://schemas.microsoft.com/office/drawing/2014/main" id="{00000000-0008-0000-0500-00005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90" name="Chart 89">
          <a:extLst>
            <a:ext uri="{FF2B5EF4-FFF2-40B4-BE49-F238E27FC236}">
              <a16:creationId xmlns:a16="http://schemas.microsoft.com/office/drawing/2014/main" id="{00000000-0008-0000-0500-00005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4</xdr:col>
      <xdr:colOff>1092200</xdr:colOff>
      <xdr:row>18</xdr:row>
      <xdr:rowOff>25400</xdr:rowOff>
    </xdr:from>
    <xdr:to>
      <xdr:col>4</xdr:col>
      <xdr:colOff>1374236</xdr:colOff>
      <xdr:row>18</xdr:row>
      <xdr:rowOff>282074</xdr:rowOff>
    </xdr:to>
    <xdr:pic>
      <xdr:nvPicPr>
        <xdr:cNvPr id="55" name="Picture 54" descr="mage result for community icon">
          <a:extLst>
            <a:ext uri="{FF2B5EF4-FFF2-40B4-BE49-F238E27FC236}">
              <a16:creationId xmlns:a16="http://schemas.microsoft.com/office/drawing/2014/main" id="{00000000-0008-0000-0500-000037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3708400"/>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139700</xdr:colOff>
      <xdr:row>0</xdr:row>
      <xdr:rowOff>114300</xdr:rowOff>
    </xdr:from>
    <xdr:to>
      <xdr:col>3</xdr:col>
      <xdr:colOff>466725</xdr:colOff>
      <xdr:row>3</xdr:row>
      <xdr:rowOff>114300</xdr:rowOff>
    </xdr:to>
    <xdr:pic>
      <xdr:nvPicPr>
        <xdr:cNvPr id="42" name="Picture 41" descr="Image result for usaid logo">
          <a:extLst>
            <a:ext uri="{FF2B5EF4-FFF2-40B4-BE49-F238E27FC236}">
              <a16:creationId xmlns:a16="http://schemas.microsoft.com/office/drawing/2014/main" id="{00000000-0008-0000-0500-00002A000000}"/>
            </a:ext>
          </a:extLst>
        </xdr:cNvPr>
        <xdr:cNvPicPr>
          <a:picLocks noChangeAspect="1" noChangeArrowheads="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t="24616" b="26154"/>
        <a:stretch/>
      </xdr:blipFill>
      <xdr:spPr bwMode="auto">
        <a:xfrm>
          <a:off x="139700" y="114300"/>
          <a:ext cx="200660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381000</xdr:colOff>
      <xdr:row>9</xdr:row>
      <xdr:rowOff>0</xdr:rowOff>
    </xdr:from>
    <xdr:to>
      <xdr:col>6</xdr:col>
      <xdr:colOff>457200</xdr:colOff>
      <xdr:row>65</xdr:row>
      <xdr:rowOff>0</xdr:rowOff>
    </xdr:to>
    <xdr:sp macro="" textlink="">
      <xdr:nvSpPr>
        <xdr:cNvPr id="2" name="Rectangle 1">
          <a:extLst>
            <a:ext uri="{FF2B5EF4-FFF2-40B4-BE49-F238E27FC236}">
              <a16:creationId xmlns:a16="http://schemas.microsoft.com/office/drawing/2014/main" id="{00000000-0008-0000-0600-000002000000}"/>
            </a:ext>
          </a:extLst>
        </xdr:cNvPr>
        <xdr:cNvSpPr/>
      </xdr:nvSpPr>
      <xdr:spPr>
        <a:xfrm>
          <a:off x="5435600" y="1828800"/>
          <a:ext cx="76200" cy="105410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600-000003000000}"/>
            </a:ext>
          </a:extLst>
        </xdr:cNvPr>
        <xdr:cNvCxnSpPr/>
      </xdr:nvCxnSpPr>
      <xdr:spPr>
        <a:xfrm>
          <a:off x="145288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0600-000004000000}"/>
            </a:ext>
          </a:extLst>
        </xdr:cNvPr>
        <xdr:cNvCxnSpPr/>
      </xdr:nvCxnSpPr>
      <xdr:spPr>
        <a:xfrm flipV="1">
          <a:off x="114300" y="2438400"/>
          <a:ext cx="52959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16</xdr:row>
      <xdr:rowOff>127000</xdr:rowOff>
    </xdr:from>
    <xdr:to>
      <xdr:col>7</xdr:col>
      <xdr:colOff>447304</xdr:colOff>
      <xdr:row>17</xdr:row>
      <xdr:rowOff>104404</xdr:rowOff>
    </xdr:to>
    <xdr:pic>
      <xdr:nvPicPr>
        <xdr:cNvPr id="28" name="Picture 27" descr="mage result for information icon">
          <a:extLst>
            <a:ext uri="{FF2B5EF4-FFF2-40B4-BE49-F238E27FC236}">
              <a16:creationId xmlns:a16="http://schemas.microsoft.com/office/drawing/2014/main" id="{00000000-0008-0000-0600-00001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61468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29</xdr:row>
      <xdr:rowOff>112012</xdr:rowOff>
    </xdr:from>
    <xdr:to>
      <xdr:col>8</xdr:col>
      <xdr:colOff>338285</xdr:colOff>
      <xdr:row>30</xdr:row>
      <xdr:rowOff>114467</xdr:rowOff>
    </xdr:to>
    <xdr:pic>
      <xdr:nvPicPr>
        <xdr:cNvPr id="35" name="Picture 34" descr="mage result for template icon">
          <a:extLst>
            <a:ext uri="{FF2B5EF4-FFF2-40B4-BE49-F238E27FC236}">
              <a16:creationId xmlns:a16="http://schemas.microsoft.com/office/drawing/2014/main" id="{00000000-0008-0000-0600-00002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562005" y="5731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36</xdr:row>
      <xdr:rowOff>112012</xdr:rowOff>
    </xdr:from>
    <xdr:to>
      <xdr:col>8</xdr:col>
      <xdr:colOff>338285</xdr:colOff>
      <xdr:row>37</xdr:row>
      <xdr:rowOff>114467</xdr:rowOff>
    </xdr:to>
    <xdr:pic>
      <xdr:nvPicPr>
        <xdr:cNvPr id="36" name="Picture 35" descr="mage result for template icon">
          <a:extLst>
            <a:ext uri="{FF2B5EF4-FFF2-40B4-BE49-F238E27FC236}">
              <a16:creationId xmlns:a16="http://schemas.microsoft.com/office/drawing/2014/main" id="{00000000-0008-0000-0600-000024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562005" y="71763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52</xdr:row>
      <xdr:rowOff>112012</xdr:rowOff>
    </xdr:from>
    <xdr:to>
      <xdr:col>8</xdr:col>
      <xdr:colOff>338285</xdr:colOff>
      <xdr:row>53</xdr:row>
      <xdr:rowOff>114467</xdr:rowOff>
    </xdr:to>
    <xdr:pic>
      <xdr:nvPicPr>
        <xdr:cNvPr id="38" name="Picture 37" descr="mage result for template icon">
          <a:extLst>
            <a:ext uri="{FF2B5EF4-FFF2-40B4-BE49-F238E27FC236}">
              <a16:creationId xmlns:a16="http://schemas.microsoft.com/office/drawing/2014/main" id="{00000000-0008-0000-0600-000026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562005" y="104783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45</xdr:row>
      <xdr:rowOff>112012</xdr:rowOff>
    </xdr:from>
    <xdr:to>
      <xdr:col>8</xdr:col>
      <xdr:colOff>338285</xdr:colOff>
      <xdr:row>46</xdr:row>
      <xdr:rowOff>114467</xdr:rowOff>
    </xdr:to>
    <xdr:pic>
      <xdr:nvPicPr>
        <xdr:cNvPr id="39" name="Picture 38" descr="mage result for template icon">
          <a:extLst>
            <a:ext uri="{FF2B5EF4-FFF2-40B4-BE49-F238E27FC236}">
              <a16:creationId xmlns:a16="http://schemas.microsoft.com/office/drawing/2014/main" id="{00000000-0008-0000-0600-000027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562005" y="903376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25</xdr:row>
      <xdr:rowOff>8751</xdr:rowOff>
    </xdr:from>
    <xdr:to>
      <xdr:col>4</xdr:col>
      <xdr:colOff>1386936</xdr:colOff>
      <xdr:row>26</xdr:row>
      <xdr:rowOff>62225</xdr:rowOff>
    </xdr:to>
    <xdr:pic>
      <xdr:nvPicPr>
        <xdr:cNvPr id="44" name="Picture 43" descr="mage result for community icon">
          <a:extLst>
            <a:ext uri="{FF2B5EF4-FFF2-40B4-BE49-F238E27FC236}">
              <a16:creationId xmlns:a16="http://schemas.microsoft.com/office/drawing/2014/main" id="{00000000-0008-0000-0600-00002C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4479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32</xdr:row>
      <xdr:rowOff>186551</xdr:rowOff>
    </xdr:from>
    <xdr:to>
      <xdr:col>4</xdr:col>
      <xdr:colOff>1374236</xdr:colOff>
      <xdr:row>34</xdr:row>
      <xdr:rowOff>36825</xdr:rowOff>
    </xdr:to>
    <xdr:pic>
      <xdr:nvPicPr>
        <xdr:cNvPr id="45" name="Picture 44" descr="mage result for community icon">
          <a:extLst>
            <a:ext uri="{FF2B5EF4-FFF2-40B4-BE49-F238E27FC236}">
              <a16:creationId xmlns:a16="http://schemas.microsoft.com/office/drawing/2014/main" id="{00000000-0008-0000-0600-00002D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60793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37</xdr:row>
      <xdr:rowOff>8751</xdr:rowOff>
    </xdr:from>
    <xdr:to>
      <xdr:col>4</xdr:col>
      <xdr:colOff>1361536</xdr:colOff>
      <xdr:row>38</xdr:row>
      <xdr:rowOff>62225</xdr:rowOff>
    </xdr:to>
    <xdr:pic>
      <xdr:nvPicPr>
        <xdr:cNvPr id="46" name="Picture 45" descr="mage result for community icon">
          <a:extLst>
            <a:ext uri="{FF2B5EF4-FFF2-40B4-BE49-F238E27FC236}">
              <a16:creationId xmlns:a16="http://schemas.microsoft.com/office/drawing/2014/main" id="{00000000-0008-0000-0600-00002E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81400" y="6917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40</xdr:row>
      <xdr:rowOff>161151</xdr:rowOff>
    </xdr:from>
    <xdr:to>
      <xdr:col>4</xdr:col>
      <xdr:colOff>1183736</xdr:colOff>
      <xdr:row>42</xdr:row>
      <xdr:rowOff>11425</xdr:rowOff>
    </xdr:to>
    <xdr:pic>
      <xdr:nvPicPr>
        <xdr:cNvPr id="47" name="Picture 46" descr="mage result for community icon">
          <a:extLst>
            <a:ext uri="{FF2B5EF4-FFF2-40B4-BE49-F238E27FC236}">
              <a16:creationId xmlns:a16="http://schemas.microsoft.com/office/drawing/2014/main" id="{00000000-0008-0000-0600-00002F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767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44</xdr:row>
      <xdr:rowOff>97651</xdr:rowOff>
    </xdr:from>
    <xdr:to>
      <xdr:col>4</xdr:col>
      <xdr:colOff>1158336</xdr:colOff>
      <xdr:row>45</xdr:row>
      <xdr:rowOff>151125</xdr:rowOff>
    </xdr:to>
    <xdr:pic>
      <xdr:nvPicPr>
        <xdr:cNvPr id="48" name="Picture 47" descr="mage result for community icon">
          <a:extLst>
            <a:ext uri="{FF2B5EF4-FFF2-40B4-BE49-F238E27FC236}">
              <a16:creationId xmlns:a16="http://schemas.microsoft.com/office/drawing/2014/main" id="{00000000-0008-0000-0600-000030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378200" y="8428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48</xdr:row>
      <xdr:rowOff>135751</xdr:rowOff>
    </xdr:from>
    <xdr:to>
      <xdr:col>4</xdr:col>
      <xdr:colOff>1183736</xdr:colOff>
      <xdr:row>49</xdr:row>
      <xdr:rowOff>189225</xdr:rowOff>
    </xdr:to>
    <xdr:pic>
      <xdr:nvPicPr>
        <xdr:cNvPr id="49" name="Picture 48" descr="mage result for community icon">
          <a:extLst>
            <a:ext uri="{FF2B5EF4-FFF2-40B4-BE49-F238E27FC236}">
              <a16:creationId xmlns:a16="http://schemas.microsoft.com/office/drawing/2014/main" id="{00000000-0008-0000-0600-000031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9279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49</xdr:row>
      <xdr:rowOff>12700</xdr:rowOff>
    </xdr:from>
    <xdr:to>
      <xdr:col>4</xdr:col>
      <xdr:colOff>1440853</xdr:colOff>
      <xdr:row>50</xdr:row>
      <xdr:rowOff>107949</xdr:rowOff>
    </xdr:to>
    <xdr:pic>
      <xdr:nvPicPr>
        <xdr:cNvPr id="50" name="Picture 49" descr="mage result for project developer icon">
          <a:extLst>
            <a:ext uri="{FF2B5EF4-FFF2-40B4-BE49-F238E27FC236}">
              <a16:creationId xmlns:a16="http://schemas.microsoft.com/office/drawing/2014/main" id="{00000000-0008-0000-0600-000032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56750" y="9359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44</xdr:row>
      <xdr:rowOff>177800</xdr:rowOff>
    </xdr:from>
    <xdr:to>
      <xdr:col>4</xdr:col>
      <xdr:colOff>1428153</xdr:colOff>
      <xdr:row>45</xdr:row>
      <xdr:rowOff>146049</xdr:rowOff>
    </xdr:to>
    <xdr:pic>
      <xdr:nvPicPr>
        <xdr:cNvPr id="51" name="Picture 50" descr="mage result for project developer icon">
          <a:extLst>
            <a:ext uri="{FF2B5EF4-FFF2-40B4-BE49-F238E27FC236}">
              <a16:creationId xmlns:a16="http://schemas.microsoft.com/office/drawing/2014/main" id="{00000000-0008-0000-0600-000033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44050" y="85090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41</xdr:row>
      <xdr:rowOff>76200</xdr:rowOff>
    </xdr:from>
    <xdr:to>
      <xdr:col>4</xdr:col>
      <xdr:colOff>1478953</xdr:colOff>
      <xdr:row>42</xdr:row>
      <xdr:rowOff>165099</xdr:rowOff>
    </xdr:to>
    <xdr:pic>
      <xdr:nvPicPr>
        <xdr:cNvPr id="52" name="Picture 51" descr="mage result for project developer icon">
          <a:extLst>
            <a:ext uri="{FF2B5EF4-FFF2-40B4-BE49-F238E27FC236}">
              <a16:creationId xmlns:a16="http://schemas.microsoft.com/office/drawing/2014/main" id="{00000000-0008-0000-0600-000034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94850" y="77978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52</xdr:row>
      <xdr:rowOff>165100</xdr:rowOff>
    </xdr:from>
    <xdr:to>
      <xdr:col>4</xdr:col>
      <xdr:colOff>1390053</xdr:colOff>
      <xdr:row>54</xdr:row>
      <xdr:rowOff>50799</xdr:rowOff>
    </xdr:to>
    <xdr:pic>
      <xdr:nvPicPr>
        <xdr:cNvPr id="53" name="Picture 52" descr="mage result for project developer icon">
          <a:extLst>
            <a:ext uri="{FF2B5EF4-FFF2-40B4-BE49-F238E27FC236}">
              <a16:creationId xmlns:a16="http://schemas.microsoft.com/office/drawing/2014/main" id="{00000000-0008-0000-0600-000035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121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56</xdr:row>
      <xdr:rowOff>165100</xdr:rowOff>
    </xdr:from>
    <xdr:to>
      <xdr:col>4</xdr:col>
      <xdr:colOff>1390053</xdr:colOff>
      <xdr:row>58</xdr:row>
      <xdr:rowOff>50799</xdr:rowOff>
    </xdr:to>
    <xdr:pic>
      <xdr:nvPicPr>
        <xdr:cNvPr id="54" name="Picture 53" descr="mage result for project developer icon">
          <a:extLst>
            <a:ext uri="{FF2B5EF4-FFF2-40B4-BE49-F238E27FC236}">
              <a16:creationId xmlns:a16="http://schemas.microsoft.com/office/drawing/2014/main" id="{00000000-0008-0000-0600-000036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9347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60</xdr:row>
      <xdr:rowOff>177800</xdr:rowOff>
    </xdr:from>
    <xdr:to>
      <xdr:col>4</xdr:col>
      <xdr:colOff>1390053</xdr:colOff>
      <xdr:row>62</xdr:row>
      <xdr:rowOff>69849</xdr:rowOff>
    </xdr:to>
    <xdr:pic>
      <xdr:nvPicPr>
        <xdr:cNvPr id="55" name="Picture 54" descr="mage result for project developer icon">
          <a:extLst>
            <a:ext uri="{FF2B5EF4-FFF2-40B4-BE49-F238E27FC236}">
              <a16:creationId xmlns:a16="http://schemas.microsoft.com/office/drawing/2014/main" id="{00000000-0008-0000-0600-000037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1760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1143000</xdr:colOff>
      <xdr:row>28</xdr:row>
      <xdr:rowOff>173851</xdr:rowOff>
    </xdr:from>
    <xdr:to>
      <xdr:col>4</xdr:col>
      <xdr:colOff>1425036</xdr:colOff>
      <xdr:row>30</xdr:row>
      <xdr:rowOff>24125</xdr:rowOff>
    </xdr:to>
    <xdr:pic>
      <xdr:nvPicPr>
        <xdr:cNvPr id="56" name="Picture 55" descr="mage result for community icon">
          <a:extLst>
            <a:ext uri="{FF2B5EF4-FFF2-40B4-BE49-F238E27FC236}">
              <a16:creationId xmlns:a16="http://schemas.microsoft.com/office/drawing/2014/main" id="{00000000-0008-0000-0600-000038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44900" y="5253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29</xdr:row>
          <xdr:rowOff>25400</xdr:rowOff>
        </xdr:from>
        <xdr:to>
          <xdr:col>14</xdr:col>
          <xdr:colOff>520700</xdr:colOff>
          <xdr:row>30</xdr:row>
          <xdr:rowOff>139700</xdr:rowOff>
        </xdr:to>
        <xdr:sp macro="" textlink="">
          <xdr:nvSpPr>
            <xdr:cNvPr id="16389" name="Check Box 5" hidden="1">
              <a:extLst>
                <a:ext uri="{63B3BB69-23CF-44E3-9099-C40C66FF867C}">
                  <a14:compatExt spid="_x0000_s16389"/>
                </a:ext>
                <a:ext uri="{FF2B5EF4-FFF2-40B4-BE49-F238E27FC236}">
                  <a16:creationId xmlns:a16="http://schemas.microsoft.com/office/drawing/2014/main" id="{00000000-0008-0000-0600-0000054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36</xdr:row>
          <xdr:rowOff>25400</xdr:rowOff>
        </xdr:from>
        <xdr:to>
          <xdr:col>14</xdr:col>
          <xdr:colOff>520700</xdr:colOff>
          <xdr:row>37</xdr:row>
          <xdr:rowOff>139700</xdr:rowOff>
        </xdr:to>
        <xdr:sp macro="" textlink="">
          <xdr:nvSpPr>
            <xdr:cNvPr id="16390" name="Check Box 6" hidden="1">
              <a:extLst>
                <a:ext uri="{63B3BB69-23CF-44E3-9099-C40C66FF867C}">
                  <a14:compatExt spid="_x0000_s16390"/>
                </a:ext>
                <a:ext uri="{FF2B5EF4-FFF2-40B4-BE49-F238E27FC236}">
                  <a16:creationId xmlns:a16="http://schemas.microsoft.com/office/drawing/2014/main" id="{00000000-0008-0000-0600-0000064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44</xdr:row>
          <xdr:rowOff>25400</xdr:rowOff>
        </xdr:from>
        <xdr:to>
          <xdr:col>14</xdr:col>
          <xdr:colOff>520700</xdr:colOff>
          <xdr:row>45</xdr:row>
          <xdr:rowOff>12700</xdr:rowOff>
        </xdr:to>
        <xdr:sp macro="" textlink="">
          <xdr:nvSpPr>
            <xdr:cNvPr id="16391" name="Check Box 7" hidden="1">
              <a:extLst>
                <a:ext uri="{63B3BB69-23CF-44E3-9099-C40C66FF867C}">
                  <a14:compatExt spid="_x0000_s16391"/>
                </a:ext>
                <a:ext uri="{FF2B5EF4-FFF2-40B4-BE49-F238E27FC236}">
                  <a16:creationId xmlns:a16="http://schemas.microsoft.com/office/drawing/2014/main" id="{00000000-0008-0000-0600-0000074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52</xdr:row>
          <xdr:rowOff>25400</xdr:rowOff>
        </xdr:from>
        <xdr:to>
          <xdr:col>14</xdr:col>
          <xdr:colOff>520700</xdr:colOff>
          <xdr:row>53</xdr:row>
          <xdr:rowOff>139700</xdr:rowOff>
        </xdr:to>
        <xdr:sp macro="" textlink="">
          <xdr:nvSpPr>
            <xdr:cNvPr id="16392" name="Check Box 8" hidden="1">
              <a:extLst>
                <a:ext uri="{63B3BB69-23CF-44E3-9099-C40C66FF867C}">
                  <a14:compatExt spid="_x0000_s16392"/>
                </a:ext>
                <a:ext uri="{FF2B5EF4-FFF2-40B4-BE49-F238E27FC236}">
                  <a16:creationId xmlns:a16="http://schemas.microsoft.com/office/drawing/2014/main" id="{00000000-0008-0000-0600-0000084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17</xdr:col>
      <xdr:colOff>190500</xdr:colOff>
      <xdr:row>0</xdr:row>
      <xdr:rowOff>25400</xdr:rowOff>
    </xdr:from>
    <xdr:to>
      <xdr:col>17</xdr:col>
      <xdr:colOff>190500</xdr:colOff>
      <xdr:row>3</xdr:row>
      <xdr:rowOff>190500</xdr:rowOff>
    </xdr:to>
    <xdr:cxnSp macro="">
      <xdr:nvCxnSpPr>
        <xdr:cNvPr id="59" name="Straight Connector 58">
          <a:extLst>
            <a:ext uri="{FF2B5EF4-FFF2-40B4-BE49-F238E27FC236}">
              <a16:creationId xmlns:a16="http://schemas.microsoft.com/office/drawing/2014/main" id="{00000000-0008-0000-0600-00003B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63500</xdr:rowOff>
    </xdr:from>
    <xdr:to>
      <xdr:col>16</xdr:col>
      <xdr:colOff>482600</xdr:colOff>
      <xdr:row>3</xdr:row>
      <xdr:rowOff>133350</xdr:rowOff>
    </xdr:to>
    <xdr:pic>
      <xdr:nvPicPr>
        <xdr:cNvPr id="71" name="Picture 70" descr="Bildergebnis fÃ¼r glossary symbol">
          <a:extLst>
            <a:ext uri="{FF2B5EF4-FFF2-40B4-BE49-F238E27FC236}">
              <a16:creationId xmlns:a16="http://schemas.microsoft.com/office/drawing/2014/main" id="{00000000-0008-0000-0600-000047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65396" y="469900"/>
          <a:ext cx="328404"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145824</xdr:rowOff>
    </xdr:to>
    <xdr:pic>
      <xdr:nvPicPr>
        <xdr:cNvPr id="72" name="Picture 71" descr="Ãhnliches Foto">
          <a:extLst>
            <a:ext uri="{FF2B5EF4-FFF2-40B4-BE49-F238E27FC236}">
              <a16:creationId xmlns:a16="http://schemas.microsoft.com/office/drawing/2014/main" id="{00000000-0008-0000-0600-00004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190500</xdr:colOff>
      <xdr:row>14</xdr:row>
      <xdr:rowOff>165816</xdr:rowOff>
    </xdr:from>
    <xdr:to>
      <xdr:col>4</xdr:col>
      <xdr:colOff>304800</xdr:colOff>
      <xdr:row>20</xdr:row>
      <xdr:rowOff>39620</xdr:rowOff>
    </xdr:to>
    <xdr:sp macro="" textlink="">
      <xdr:nvSpPr>
        <xdr:cNvPr id="73" name="Rectangle 72">
          <a:extLst>
            <a:ext uri="{FF2B5EF4-FFF2-40B4-BE49-F238E27FC236}">
              <a16:creationId xmlns:a16="http://schemas.microsoft.com/office/drawing/2014/main" id="{00000000-0008-0000-0600-000049000000}"/>
            </a:ext>
          </a:extLst>
        </xdr:cNvPr>
        <xdr:cNvSpPr/>
      </xdr:nvSpPr>
      <xdr:spPr>
        <a:xfrm>
          <a:off x="190500" y="3041288"/>
          <a:ext cx="2618357" cy="688521"/>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103" name="Chart 102">
          <a:extLst>
            <a:ext uri="{FF2B5EF4-FFF2-40B4-BE49-F238E27FC236}">
              <a16:creationId xmlns:a16="http://schemas.microsoft.com/office/drawing/2014/main" id="{00000000-0008-0000-0600-00006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106" name="Group 105">
          <a:extLst>
            <a:ext uri="{FF2B5EF4-FFF2-40B4-BE49-F238E27FC236}">
              <a16:creationId xmlns:a16="http://schemas.microsoft.com/office/drawing/2014/main" id="{00000000-0008-0000-0600-00006A000000}"/>
            </a:ext>
          </a:extLst>
        </xdr:cNvPr>
        <xdr:cNvGrpSpPr/>
      </xdr:nvGrpSpPr>
      <xdr:grpSpPr>
        <a:xfrm>
          <a:off x="4809553" y="1072853"/>
          <a:ext cx="4432694" cy="473210"/>
          <a:chOff x="4991100" y="1007567"/>
          <a:chExt cx="4480764" cy="464935"/>
        </a:xfrm>
      </xdr:grpSpPr>
      <xdr:pic>
        <xdr:nvPicPr>
          <xdr:cNvPr id="107" name="Picture 106">
            <a:extLst>
              <a:ext uri="{FF2B5EF4-FFF2-40B4-BE49-F238E27FC236}">
                <a16:creationId xmlns:a16="http://schemas.microsoft.com/office/drawing/2014/main" id="{00000000-0008-0000-0600-00006B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108" name="Picture 107">
            <a:extLst>
              <a:ext uri="{FF2B5EF4-FFF2-40B4-BE49-F238E27FC236}">
                <a16:creationId xmlns:a16="http://schemas.microsoft.com/office/drawing/2014/main" id="{00000000-0008-0000-0600-00006C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109" name="Straight Connector 108">
            <a:extLst>
              <a:ext uri="{FF2B5EF4-FFF2-40B4-BE49-F238E27FC236}">
                <a16:creationId xmlns:a16="http://schemas.microsoft.com/office/drawing/2014/main" id="{00000000-0008-0000-0600-00006D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110" name="Chart 109">
          <a:extLst>
            <a:ext uri="{FF2B5EF4-FFF2-40B4-BE49-F238E27FC236}">
              <a16:creationId xmlns:a16="http://schemas.microsoft.com/office/drawing/2014/main" id="{00000000-0008-0000-0600-00006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111" name="Chart 110">
          <a:extLst>
            <a:ext uri="{FF2B5EF4-FFF2-40B4-BE49-F238E27FC236}">
              <a16:creationId xmlns:a16="http://schemas.microsoft.com/office/drawing/2014/main" id="{00000000-0008-0000-0600-00006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112" name="Chart 111">
          <a:extLst>
            <a:ext uri="{FF2B5EF4-FFF2-40B4-BE49-F238E27FC236}">
              <a16:creationId xmlns:a16="http://schemas.microsoft.com/office/drawing/2014/main" id="{00000000-0008-0000-0600-00007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1222554</xdr:colOff>
      <xdr:row>21</xdr:row>
      <xdr:rowOff>47569</xdr:rowOff>
    </xdr:from>
    <xdr:to>
      <xdr:col>4</xdr:col>
      <xdr:colOff>1504590</xdr:colOff>
      <xdr:row>22</xdr:row>
      <xdr:rowOff>53119</xdr:rowOff>
    </xdr:to>
    <xdr:pic>
      <xdr:nvPicPr>
        <xdr:cNvPr id="96" name="Picture 95" descr="mage result for community icon">
          <a:extLst>
            <a:ext uri="{FF2B5EF4-FFF2-40B4-BE49-F238E27FC236}">
              <a16:creationId xmlns:a16="http://schemas.microsoft.com/office/drawing/2014/main" id="{00000000-0008-0000-0600-000060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726611" y="3941437"/>
          <a:ext cx="282036" cy="257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101600</xdr:colOff>
      <xdr:row>0</xdr:row>
      <xdr:rowOff>88900</xdr:rowOff>
    </xdr:from>
    <xdr:to>
      <xdr:col>3</xdr:col>
      <xdr:colOff>425450</xdr:colOff>
      <xdr:row>3</xdr:row>
      <xdr:rowOff>101600</xdr:rowOff>
    </xdr:to>
    <xdr:pic>
      <xdr:nvPicPr>
        <xdr:cNvPr id="57" name="Picture 56" descr="Image result for usaid logo">
          <a:extLst>
            <a:ext uri="{FF2B5EF4-FFF2-40B4-BE49-F238E27FC236}">
              <a16:creationId xmlns:a16="http://schemas.microsoft.com/office/drawing/2014/main" id="{00000000-0008-0000-0600-000039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01600" y="88900"/>
          <a:ext cx="2006600"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6</xdr:col>
      <xdr:colOff>411480</xdr:colOff>
      <xdr:row>9</xdr:row>
      <xdr:rowOff>0</xdr:rowOff>
    </xdr:from>
    <xdr:to>
      <xdr:col>6</xdr:col>
      <xdr:colOff>457199</xdr:colOff>
      <xdr:row>72</xdr:row>
      <xdr:rowOff>25400</xdr:rowOff>
    </xdr:to>
    <xdr:sp macro="" textlink="">
      <xdr:nvSpPr>
        <xdr:cNvPr id="2" name="Rectangle 1">
          <a:extLst>
            <a:ext uri="{FF2B5EF4-FFF2-40B4-BE49-F238E27FC236}">
              <a16:creationId xmlns:a16="http://schemas.microsoft.com/office/drawing/2014/main" id="{00000000-0008-0000-0700-000002000000}"/>
            </a:ext>
          </a:extLst>
        </xdr:cNvPr>
        <xdr:cNvSpPr/>
      </xdr:nvSpPr>
      <xdr:spPr>
        <a:xfrm>
          <a:off x="5313680" y="1854200"/>
          <a:ext cx="45719" cy="128270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700-000003000000}"/>
            </a:ext>
          </a:extLst>
        </xdr:cNvPr>
        <xdr:cNvCxnSpPr/>
      </xdr:nvCxnSpPr>
      <xdr:spPr>
        <a:xfrm>
          <a:off x="145288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0700-000004000000}"/>
            </a:ext>
          </a:extLst>
        </xdr:cNvPr>
        <xdr:cNvCxnSpPr/>
      </xdr:nvCxnSpPr>
      <xdr:spPr>
        <a:xfrm flipV="1">
          <a:off x="114300" y="2438400"/>
          <a:ext cx="52959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15</xdr:row>
      <xdr:rowOff>127000</xdr:rowOff>
    </xdr:from>
    <xdr:to>
      <xdr:col>7</xdr:col>
      <xdr:colOff>450479</xdr:colOff>
      <xdr:row>16</xdr:row>
      <xdr:rowOff>2804</xdr:rowOff>
    </xdr:to>
    <xdr:pic>
      <xdr:nvPicPr>
        <xdr:cNvPr id="28" name="Picture 27" descr="mage result for information icon">
          <a:extLst>
            <a:ext uri="{FF2B5EF4-FFF2-40B4-BE49-F238E27FC236}">
              <a16:creationId xmlns:a16="http://schemas.microsoft.com/office/drawing/2014/main" id="{00000000-0008-0000-0700-00001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61468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243755</xdr:colOff>
      <xdr:row>26</xdr:row>
      <xdr:rowOff>112012</xdr:rowOff>
    </xdr:from>
    <xdr:to>
      <xdr:col>8</xdr:col>
      <xdr:colOff>449410</xdr:colOff>
      <xdr:row>27</xdr:row>
      <xdr:rowOff>114467</xdr:rowOff>
    </xdr:to>
    <xdr:pic>
      <xdr:nvPicPr>
        <xdr:cNvPr id="35" name="Picture 34" descr="mage result for template icon">
          <a:extLst>
            <a:ext uri="{FF2B5EF4-FFF2-40B4-BE49-F238E27FC236}">
              <a16:creationId xmlns:a16="http://schemas.microsoft.com/office/drawing/2014/main" id="{00000000-0008-0000-0700-00002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73155" y="559841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224705</xdr:colOff>
      <xdr:row>33</xdr:row>
      <xdr:rowOff>112012</xdr:rowOff>
    </xdr:from>
    <xdr:to>
      <xdr:col>8</xdr:col>
      <xdr:colOff>430360</xdr:colOff>
      <xdr:row>34</xdr:row>
      <xdr:rowOff>114467</xdr:rowOff>
    </xdr:to>
    <xdr:pic>
      <xdr:nvPicPr>
        <xdr:cNvPr id="36" name="Picture 35" descr="mage result for template icon">
          <a:extLst>
            <a:ext uri="{FF2B5EF4-FFF2-40B4-BE49-F238E27FC236}">
              <a16:creationId xmlns:a16="http://schemas.microsoft.com/office/drawing/2014/main" id="{00000000-0008-0000-0700-000024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54105" y="706526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224705</xdr:colOff>
      <xdr:row>40</xdr:row>
      <xdr:rowOff>112012</xdr:rowOff>
    </xdr:from>
    <xdr:to>
      <xdr:col>8</xdr:col>
      <xdr:colOff>430360</xdr:colOff>
      <xdr:row>41</xdr:row>
      <xdr:rowOff>114467</xdr:rowOff>
    </xdr:to>
    <xdr:pic>
      <xdr:nvPicPr>
        <xdr:cNvPr id="37" name="Picture 36" descr="mage result for template icon">
          <a:extLst>
            <a:ext uri="{FF2B5EF4-FFF2-40B4-BE49-F238E27FC236}">
              <a16:creationId xmlns:a16="http://schemas.microsoft.com/office/drawing/2014/main" id="{00000000-0008-0000-0700-000025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54105" y="853211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243755</xdr:colOff>
      <xdr:row>49</xdr:row>
      <xdr:rowOff>112012</xdr:rowOff>
    </xdr:from>
    <xdr:to>
      <xdr:col>8</xdr:col>
      <xdr:colOff>449410</xdr:colOff>
      <xdr:row>50</xdr:row>
      <xdr:rowOff>114467</xdr:rowOff>
    </xdr:to>
    <xdr:pic>
      <xdr:nvPicPr>
        <xdr:cNvPr id="40" name="Picture 39" descr="mage result for template icon">
          <a:extLst>
            <a:ext uri="{FF2B5EF4-FFF2-40B4-BE49-F238E27FC236}">
              <a16:creationId xmlns:a16="http://schemas.microsoft.com/office/drawing/2014/main" id="{00000000-0008-0000-0700-000028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73155" y="1041806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243755</xdr:colOff>
      <xdr:row>58</xdr:row>
      <xdr:rowOff>112012</xdr:rowOff>
    </xdr:from>
    <xdr:to>
      <xdr:col>8</xdr:col>
      <xdr:colOff>449410</xdr:colOff>
      <xdr:row>59</xdr:row>
      <xdr:rowOff>114467</xdr:rowOff>
    </xdr:to>
    <xdr:pic>
      <xdr:nvPicPr>
        <xdr:cNvPr id="43" name="Picture 42" descr="mage result for template icon">
          <a:extLst>
            <a:ext uri="{FF2B5EF4-FFF2-40B4-BE49-F238E27FC236}">
              <a16:creationId xmlns:a16="http://schemas.microsoft.com/office/drawing/2014/main" id="{00000000-0008-0000-0700-00002B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73155" y="1251356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22</xdr:row>
      <xdr:rowOff>8751</xdr:rowOff>
    </xdr:from>
    <xdr:to>
      <xdr:col>4</xdr:col>
      <xdr:colOff>1386936</xdr:colOff>
      <xdr:row>23</xdr:row>
      <xdr:rowOff>62225</xdr:rowOff>
    </xdr:to>
    <xdr:pic>
      <xdr:nvPicPr>
        <xdr:cNvPr id="59" name="Picture 58" descr="mage result for community icon">
          <a:extLst>
            <a:ext uri="{FF2B5EF4-FFF2-40B4-BE49-F238E27FC236}">
              <a16:creationId xmlns:a16="http://schemas.microsoft.com/office/drawing/2014/main" id="{00000000-0008-0000-0700-00003B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4479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29</xdr:row>
      <xdr:rowOff>186551</xdr:rowOff>
    </xdr:from>
    <xdr:to>
      <xdr:col>4</xdr:col>
      <xdr:colOff>1374236</xdr:colOff>
      <xdr:row>31</xdr:row>
      <xdr:rowOff>36825</xdr:rowOff>
    </xdr:to>
    <xdr:pic>
      <xdr:nvPicPr>
        <xdr:cNvPr id="60" name="Picture 59" descr="mage result for community icon">
          <a:extLst>
            <a:ext uri="{FF2B5EF4-FFF2-40B4-BE49-F238E27FC236}">
              <a16:creationId xmlns:a16="http://schemas.microsoft.com/office/drawing/2014/main" id="{00000000-0008-0000-0700-00003C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60793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34</xdr:row>
      <xdr:rowOff>8751</xdr:rowOff>
    </xdr:from>
    <xdr:to>
      <xdr:col>4</xdr:col>
      <xdr:colOff>1361536</xdr:colOff>
      <xdr:row>35</xdr:row>
      <xdr:rowOff>62225</xdr:rowOff>
    </xdr:to>
    <xdr:pic>
      <xdr:nvPicPr>
        <xdr:cNvPr id="61" name="Picture 60" descr="mage result for community icon">
          <a:extLst>
            <a:ext uri="{FF2B5EF4-FFF2-40B4-BE49-F238E27FC236}">
              <a16:creationId xmlns:a16="http://schemas.microsoft.com/office/drawing/2014/main" id="{00000000-0008-0000-0700-00003D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81400" y="6917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37</xdr:row>
      <xdr:rowOff>161151</xdr:rowOff>
    </xdr:from>
    <xdr:to>
      <xdr:col>4</xdr:col>
      <xdr:colOff>1183736</xdr:colOff>
      <xdr:row>39</xdr:row>
      <xdr:rowOff>11425</xdr:rowOff>
    </xdr:to>
    <xdr:pic>
      <xdr:nvPicPr>
        <xdr:cNvPr id="62" name="Picture 61" descr="mage result for community icon">
          <a:extLst>
            <a:ext uri="{FF2B5EF4-FFF2-40B4-BE49-F238E27FC236}">
              <a16:creationId xmlns:a16="http://schemas.microsoft.com/office/drawing/2014/main" id="{00000000-0008-0000-0700-00003E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767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41</xdr:row>
      <xdr:rowOff>97651</xdr:rowOff>
    </xdr:from>
    <xdr:to>
      <xdr:col>4</xdr:col>
      <xdr:colOff>1158336</xdr:colOff>
      <xdr:row>42</xdr:row>
      <xdr:rowOff>151125</xdr:rowOff>
    </xdr:to>
    <xdr:pic>
      <xdr:nvPicPr>
        <xdr:cNvPr id="63" name="Picture 62" descr="mage result for community icon">
          <a:extLst>
            <a:ext uri="{FF2B5EF4-FFF2-40B4-BE49-F238E27FC236}">
              <a16:creationId xmlns:a16="http://schemas.microsoft.com/office/drawing/2014/main" id="{00000000-0008-0000-0700-00003F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378200" y="8428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45</xdr:row>
      <xdr:rowOff>135751</xdr:rowOff>
    </xdr:from>
    <xdr:to>
      <xdr:col>4</xdr:col>
      <xdr:colOff>1183736</xdr:colOff>
      <xdr:row>46</xdr:row>
      <xdr:rowOff>189225</xdr:rowOff>
    </xdr:to>
    <xdr:pic>
      <xdr:nvPicPr>
        <xdr:cNvPr id="64" name="Picture 63" descr="mage result for community icon">
          <a:extLst>
            <a:ext uri="{FF2B5EF4-FFF2-40B4-BE49-F238E27FC236}">
              <a16:creationId xmlns:a16="http://schemas.microsoft.com/office/drawing/2014/main" id="{00000000-0008-0000-0700-000040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9279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46</xdr:row>
      <xdr:rowOff>12700</xdr:rowOff>
    </xdr:from>
    <xdr:to>
      <xdr:col>4</xdr:col>
      <xdr:colOff>1437678</xdr:colOff>
      <xdr:row>47</xdr:row>
      <xdr:rowOff>104775</xdr:rowOff>
    </xdr:to>
    <xdr:pic>
      <xdr:nvPicPr>
        <xdr:cNvPr id="65" name="Picture 64" descr="mage result for project developer icon">
          <a:extLst>
            <a:ext uri="{FF2B5EF4-FFF2-40B4-BE49-F238E27FC236}">
              <a16:creationId xmlns:a16="http://schemas.microsoft.com/office/drawing/2014/main" id="{00000000-0008-0000-0700-000041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56750" y="9359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41</xdr:row>
      <xdr:rowOff>177800</xdr:rowOff>
    </xdr:from>
    <xdr:to>
      <xdr:col>4</xdr:col>
      <xdr:colOff>1428153</xdr:colOff>
      <xdr:row>43</xdr:row>
      <xdr:rowOff>66675</xdr:rowOff>
    </xdr:to>
    <xdr:pic>
      <xdr:nvPicPr>
        <xdr:cNvPr id="66" name="Picture 65" descr="mage result for project developer icon">
          <a:extLst>
            <a:ext uri="{FF2B5EF4-FFF2-40B4-BE49-F238E27FC236}">
              <a16:creationId xmlns:a16="http://schemas.microsoft.com/office/drawing/2014/main" id="{00000000-0008-0000-0700-000042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44050" y="85090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38</xdr:row>
      <xdr:rowOff>76200</xdr:rowOff>
    </xdr:from>
    <xdr:to>
      <xdr:col>4</xdr:col>
      <xdr:colOff>1475778</xdr:colOff>
      <xdr:row>39</xdr:row>
      <xdr:rowOff>161925</xdr:rowOff>
    </xdr:to>
    <xdr:pic>
      <xdr:nvPicPr>
        <xdr:cNvPr id="67" name="Picture 66" descr="mage result for project developer icon">
          <a:extLst>
            <a:ext uri="{FF2B5EF4-FFF2-40B4-BE49-F238E27FC236}">
              <a16:creationId xmlns:a16="http://schemas.microsoft.com/office/drawing/2014/main" id="{00000000-0008-0000-0700-000043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94850" y="77978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49</xdr:row>
      <xdr:rowOff>165100</xdr:rowOff>
    </xdr:from>
    <xdr:to>
      <xdr:col>4</xdr:col>
      <xdr:colOff>1390053</xdr:colOff>
      <xdr:row>51</xdr:row>
      <xdr:rowOff>47625</xdr:rowOff>
    </xdr:to>
    <xdr:pic>
      <xdr:nvPicPr>
        <xdr:cNvPr id="68" name="Picture 67" descr="mage result for project developer icon">
          <a:extLst>
            <a:ext uri="{FF2B5EF4-FFF2-40B4-BE49-F238E27FC236}">
              <a16:creationId xmlns:a16="http://schemas.microsoft.com/office/drawing/2014/main" id="{00000000-0008-0000-0700-000044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121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53</xdr:row>
      <xdr:rowOff>165100</xdr:rowOff>
    </xdr:from>
    <xdr:to>
      <xdr:col>4</xdr:col>
      <xdr:colOff>1390053</xdr:colOff>
      <xdr:row>55</xdr:row>
      <xdr:rowOff>47625</xdr:rowOff>
    </xdr:to>
    <xdr:pic>
      <xdr:nvPicPr>
        <xdr:cNvPr id="69" name="Picture 68" descr="mage result for project developer icon">
          <a:extLst>
            <a:ext uri="{FF2B5EF4-FFF2-40B4-BE49-F238E27FC236}">
              <a16:creationId xmlns:a16="http://schemas.microsoft.com/office/drawing/2014/main" id="{00000000-0008-0000-0700-000045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9347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57</xdr:row>
      <xdr:rowOff>177800</xdr:rowOff>
    </xdr:from>
    <xdr:to>
      <xdr:col>4</xdr:col>
      <xdr:colOff>1390053</xdr:colOff>
      <xdr:row>59</xdr:row>
      <xdr:rowOff>85725</xdr:rowOff>
    </xdr:to>
    <xdr:pic>
      <xdr:nvPicPr>
        <xdr:cNvPr id="70" name="Picture 69" descr="mage result for project developer icon">
          <a:extLst>
            <a:ext uri="{FF2B5EF4-FFF2-40B4-BE49-F238E27FC236}">
              <a16:creationId xmlns:a16="http://schemas.microsoft.com/office/drawing/2014/main" id="{00000000-0008-0000-0700-000046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1760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1143000</xdr:colOff>
      <xdr:row>25</xdr:row>
      <xdr:rowOff>173851</xdr:rowOff>
    </xdr:from>
    <xdr:to>
      <xdr:col>4</xdr:col>
      <xdr:colOff>1425036</xdr:colOff>
      <xdr:row>27</xdr:row>
      <xdr:rowOff>24125</xdr:rowOff>
    </xdr:to>
    <xdr:pic>
      <xdr:nvPicPr>
        <xdr:cNvPr id="71" name="Picture 70" descr="mage result for community icon">
          <a:extLst>
            <a:ext uri="{FF2B5EF4-FFF2-40B4-BE49-F238E27FC236}">
              <a16:creationId xmlns:a16="http://schemas.microsoft.com/office/drawing/2014/main" id="{00000000-0008-0000-0700-000047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44900" y="5253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26</xdr:row>
          <xdr:rowOff>25400</xdr:rowOff>
        </xdr:from>
        <xdr:to>
          <xdr:col>14</xdr:col>
          <xdr:colOff>520700</xdr:colOff>
          <xdr:row>27</xdr:row>
          <xdr:rowOff>139700</xdr:rowOff>
        </xdr:to>
        <xdr:sp macro="" textlink="">
          <xdr:nvSpPr>
            <xdr:cNvPr id="17416" name="Check Box 8" hidden="1">
              <a:extLst>
                <a:ext uri="{63B3BB69-23CF-44E3-9099-C40C66FF867C}">
                  <a14:compatExt spid="_x0000_s17416"/>
                </a:ext>
                <a:ext uri="{FF2B5EF4-FFF2-40B4-BE49-F238E27FC236}">
                  <a16:creationId xmlns:a16="http://schemas.microsoft.com/office/drawing/2014/main" id="{00000000-0008-0000-0700-0000084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33</xdr:row>
          <xdr:rowOff>25400</xdr:rowOff>
        </xdr:from>
        <xdr:to>
          <xdr:col>14</xdr:col>
          <xdr:colOff>520700</xdr:colOff>
          <xdr:row>34</xdr:row>
          <xdr:rowOff>139700</xdr:rowOff>
        </xdr:to>
        <xdr:sp macro="" textlink="">
          <xdr:nvSpPr>
            <xdr:cNvPr id="17417" name="Check Box 9" hidden="1">
              <a:extLst>
                <a:ext uri="{63B3BB69-23CF-44E3-9099-C40C66FF867C}">
                  <a14:compatExt spid="_x0000_s17417"/>
                </a:ext>
                <a:ext uri="{FF2B5EF4-FFF2-40B4-BE49-F238E27FC236}">
                  <a16:creationId xmlns:a16="http://schemas.microsoft.com/office/drawing/2014/main" id="{00000000-0008-0000-0700-0000094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40</xdr:row>
          <xdr:rowOff>25400</xdr:rowOff>
        </xdr:from>
        <xdr:to>
          <xdr:col>14</xdr:col>
          <xdr:colOff>520700</xdr:colOff>
          <xdr:row>41</xdr:row>
          <xdr:rowOff>139700</xdr:rowOff>
        </xdr:to>
        <xdr:sp macro="" textlink="">
          <xdr:nvSpPr>
            <xdr:cNvPr id="17418" name="Check Box 10" hidden="1">
              <a:extLst>
                <a:ext uri="{63B3BB69-23CF-44E3-9099-C40C66FF867C}">
                  <a14:compatExt spid="_x0000_s17418"/>
                </a:ext>
                <a:ext uri="{FF2B5EF4-FFF2-40B4-BE49-F238E27FC236}">
                  <a16:creationId xmlns:a16="http://schemas.microsoft.com/office/drawing/2014/main" id="{00000000-0008-0000-0700-00000A4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47</xdr:row>
          <xdr:rowOff>25400</xdr:rowOff>
        </xdr:from>
        <xdr:to>
          <xdr:col>14</xdr:col>
          <xdr:colOff>520700</xdr:colOff>
          <xdr:row>48</xdr:row>
          <xdr:rowOff>139700</xdr:rowOff>
        </xdr:to>
        <xdr:sp macro="" textlink="">
          <xdr:nvSpPr>
            <xdr:cNvPr id="17419" name="Check Box 11" hidden="1">
              <a:extLst>
                <a:ext uri="{63B3BB69-23CF-44E3-9099-C40C66FF867C}">
                  <a14:compatExt spid="_x0000_s17419"/>
                </a:ext>
                <a:ext uri="{FF2B5EF4-FFF2-40B4-BE49-F238E27FC236}">
                  <a16:creationId xmlns:a16="http://schemas.microsoft.com/office/drawing/2014/main" id="{00000000-0008-0000-0700-00000B4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55</xdr:row>
          <xdr:rowOff>25400</xdr:rowOff>
        </xdr:from>
        <xdr:to>
          <xdr:col>14</xdr:col>
          <xdr:colOff>520700</xdr:colOff>
          <xdr:row>57</xdr:row>
          <xdr:rowOff>12700</xdr:rowOff>
        </xdr:to>
        <xdr:sp macro="" textlink="">
          <xdr:nvSpPr>
            <xdr:cNvPr id="17421" name="Check Box 13" hidden="1">
              <a:extLst>
                <a:ext uri="{63B3BB69-23CF-44E3-9099-C40C66FF867C}">
                  <a14:compatExt spid="_x0000_s17421"/>
                </a:ext>
                <a:ext uri="{FF2B5EF4-FFF2-40B4-BE49-F238E27FC236}">
                  <a16:creationId xmlns:a16="http://schemas.microsoft.com/office/drawing/2014/main" id="{00000000-0008-0000-0700-00000D4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17</xdr:col>
      <xdr:colOff>190500</xdr:colOff>
      <xdr:row>0</xdr:row>
      <xdr:rowOff>25400</xdr:rowOff>
    </xdr:from>
    <xdr:to>
      <xdr:col>17</xdr:col>
      <xdr:colOff>190500</xdr:colOff>
      <xdr:row>3</xdr:row>
      <xdr:rowOff>190500</xdr:rowOff>
    </xdr:to>
    <xdr:cxnSp macro="">
      <xdr:nvCxnSpPr>
        <xdr:cNvPr id="53" name="Straight Connector 52">
          <a:extLst>
            <a:ext uri="{FF2B5EF4-FFF2-40B4-BE49-F238E27FC236}">
              <a16:creationId xmlns:a16="http://schemas.microsoft.com/office/drawing/2014/main" id="{00000000-0008-0000-0700-000035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63500</xdr:rowOff>
    </xdr:from>
    <xdr:to>
      <xdr:col>16</xdr:col>
      <xdr:colOff>485775</xdr:colOff>
      <xdr:row>3</xdr:row>
      <xdr:rowOff>133350</xdr:rowOff>
    </xdr:to>
    <xdr:pic>
      <xdr:nvPicPr>
        <xdr:cNvPr id="81" name="Picture 80" descr="Bildergebnis fÃ¼r glossary symbol">
          <a:extLst>
            <a:ext uri="{FF2B5EF4-FFF2-40B4-BE49-F238E27FC236}">
              <a16:creationId xmlns:a16="http://schemas.microsoft.com/office/drawing/2014/main" id="{00000000-0008-0000-0700-000051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12996" y="469900"/>
          <a:ext cx="328404"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82" name="Picture 81" descr="Ãhnliches Foto">
          <a:extLst>
            <a:ext uri="{FF2B5EF4-FFF2-40B4-BE49-F238E27FC236}">
              <a16:creationId xmlns:a16="http://schemas.microsoft.com/office/drawing/2014/main" id="{00000000-0008-0000-0700-000052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243755</xdr:colOff>
      <xdr:row>68</xdr:row>
      <xdr:rowOff>112012</xdr:rowOff>
    </xdr:from>
    <xdr:to>
      <xdr:col>8</xdr:col>
      <xdr:colOff>449410</xdr:colOff>
      <xdr:row>69</xdr:row>
      <xdr:rowOff>114467</xdr:rowOff>
    </xdr:to>
    <xdr:pic>
      <xdr:nvPicPr>
        <xdr:cNvPr id="83" name="Picture 82" descr="mage result for template icon">
          <a:extLst>
            <a:ext uri="{FF2B5EF4-FFF2-40B4-BE49-F238E27FC236}">
              <a16:creationId xmlns:a16="http://schemas.microsoft.com/office/drawing/2014/main" id="{00000000-0008-0000-0700-00005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73155" y="14609062"/>
          <a:ext cx="205655" cy="2120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65</xdr:row>
          <xdr:rowOff>25400</xdr:rowOff>
        </xdr:from>
        <xdr:to>
          <xdr:col>14</xdr:col>
          <xdr:colOff>520700</xdr:colOff>
          <xdr:row>66</xdr:row>
          <xdr:rowOff>139700</xdr:rowOff>
        </xdr:to>
        <xdr:sp macro="" textlink="">
          <xdr:nvSpPr>
            <xdr:cNvPr id="17422" name="Check Box 14" hidden="1">
              <a:extLst>
                <a:ext uri="{63B3BB69-23CF-44E3-9099-C40C66FF867C}">
                  <a14:compatExt spid="_x0000_s17422"/>
                </a:ext>
                <a:ext uri="{FF2B5EF4-FFF2-40B4-BE49-F238E27FC236}">
                  <a16:creationId xmlns:a16="http://schemas.microsoft.com/office/drawing/2014/main" id="{00000000-0008-0000-0700-00000E4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0</xdr:col>
      <xdr:colOff>177800</xdr:colOff>
      <xdr:row>13</xdr:row>
      <xdr:rowOff>190500</xdr:rowOff>
    </xdr:from>
    <xdr:to>
      <xdr:col>4</xdr:col>
      <xdr:colOff>292100</xdr:colOff>
      <xdr:row>16</xdr:row>
      <xdr:rowOff>64304</xdr:rowOff>
    </xdr:to>
    <xdr:sp macro="" textlink="">
      <xdr:nvSpPr>
        <xdr:cNvPr id="84" name="Rectangle 83">
          <a:extLst>
            <a:ext uri="{FF2B5EF4-FFF2-40B4-BE49-F238E27FC236}">
              <a16:creationId xmlns:a16="http://schemas.microsoft.com/office/drawing/2014/main" id="{00000000-0008-0000-0700-000054000000}"/>
            </a:ext>
          </a:extLst>
        </xdr:cNvPr>
        <xdr:cNvSpPr/>
      </xdr:nvSpPr>
      <xdr:spPr>
        <a:xfrm>
          <a:off x="177800" y="28575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104" name="Chart 103">
          <a:extLst>
            <a:ext uri="{FF2B5EF4-FFF2-40B4-BE49-F238E27FC236}">
              <a16:creationId xmlns:a16="http://schemas.microsoft.com/office/drawing/2014/main" id="{00000000-0008-0000-0700-00006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105" name="Group 104">
          <a:extLst>
            <a:ext uri="{FF2B5EF4-FFF2-40B4-BE49-F238E27FC236}">
              <a16:creationId xmlns:a16="http://schemas.microsoft.com/office/drawing/2014/main" id="{00000000-0008-0000-0700-000069000000}"/>
            </a:ext>
          </a:extLst>
        </xdr:cNvPr>
        <xdr:cNvGrpSpPr/>
      </xdr:nvGrpSpPr>
      <xdr:grpSpPr>
        <a:xfrm>
          <a:off x="4936553" y="1072853"/>
          <a:ext cx="4432694" cy="473210"/>
          <a:chOff x="4991100" y="1007567"/>
          <a:chExt cx="4480764" cy="464935"/>
        </a:xfrm>
      </xdr:grpSpPr>
      <xdr:pic>
        <xdr:nvPicPr>
          <xdr:cNvPr id="106" name="Picture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107" name="Picture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108" name="Straight Connector 107">
            <a:extLst>
              <a:ext uri="{FF2B5EF4-FFF2-40B4-BE49-F238E27FC236}">
                <a16:creationId xmlns:a16="http://schemas.microsoft.com/office/drawing/2014/main" id="{00000000-0008-0000-0700-00006C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109" name="Chart 108">
          <a:extLst>
            <a:ext uri="{FF2B5EF4-FFF2-40B4-BE49-F238E27FC236}">
              <a16:creationId xmlns:a16="http://schemas.microsoft.com/office/drawing/2014/main" id="{00000000-0008-0000-0700-00006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110" name="Chart 109">
          <a:extLst>
            <a:ext uri="{FF2B5EF4-FFF2-40B4-BE49-F238E27FC236}">
              <a16:creationId xmlns:a16="http://schemas.microsoft.com/office/drawing/2014/main" id="{00000000-0008-0000-0700-00006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111" name="Chart 110">
          <a:extLst>
            <a:ext uri="{FF2B5EF4-FFF2-40B4-BE49-F238E27FC236}">
              <a16:creationId xmlns:a16="http://schemas.microsoft.com/office/drawing/2014/main" id="{00000000-0008-0000-0700-00006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1092200</xdr:colOff>
      <xdr:row>18</xdr:row>
      <xdr:rowOff>88900</xdr:rowOff>
    </xdr:from>
    <xdr:to>
      <xdr:col>4</xdr:col>
      <xdr:colOff>1374236</xdr:colOff>
      <xdr:row>18</xdr:row>
      <xdr:rowOff>345574</xdr:rowOff>
    </xdr:to>
    <xdr:pic>
      <xdr:nvPicPr>
        <xdr:cNvPr id="100" name="Picture 99" descr="mage result for community icon">
          <a:extLst>
            <a:ext uri="{FF2B5EF4-FFF2-40B4-BE49-F238E27FC236}">
              <a16:creationId xmlns:a16="http://schemas.microsoft.com/office/drawing/2014/main" id="{00000000-0008-0000-0700-000064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3771900"/>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165100</xdr:colOff>
      <xdr:row>0</xdr:row>
      <xdr:rowOff>76200</xdr:rowOff>
    </xdr:from>
    <xdr:to>
      <xdr:col>3</xdr:col>
      <xdr:colOff>495300</xdr:colOff>
      <xdr:row>3</xdr:row>
      <xdr:rowOff>104775</xdr:rowOff>
    </xdr:to>
    <xdr:pic>
      <xdr:nvPicPr>
        <xdr:cNvPr id="49" name="Picture 48" descr="Image result for usaid logo">
          <a:extLst>
            <a:ext uri="{FF2B5EF4-FFF2-40B4-BE49-F238E27FC236}">
              <a16:creationId xmlns:a16="http://schemas.microsoft.com/office/drawing/2014/main" id="{00000000-0008-0000-0700-000031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65100" y="76200"/>
          <a:ext cx="200660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6</xdr:col>
      <xdr:colOff>381000</xdr:colOff>
      <xdr:row>9</xdr:row>
      <xdr:rowOff>0</xdr:rowOff>
    </xdr:from>
    <xdr:to>
      <xdr:col>6</xdr:col>
      <xdr:colOff>457200</xdr:colOff>
      <xdr:row>60</xdr:row>
      <xdr:rowOff>0</xdr:rowOff>
    </xdr:to>
    <xdr:sp macro="" textlink="">
      <xdr:nvSpPr>
        <xdr:cNvPr id="2" name="Rectangle 1">
          <a:extLst>
            <a:ext uri="{FF2B5EF4-FFF2-40B4-BE49-F238E27FC236}">
              <a16:creationId xmlns:a16="http://schemas.microsoft.com/office/drawing/2014/main" id="{00000000-0008-0000-0800-000002000000}"/>
            </a:ext>
          </a:extLst>
        </xdr:cNvPr>
        <xdr:cNvSpPr/>
      </xdr:nvSpPr>
      <xdr:spPr>
        <a:xfrm>
          <a:off x="5435600" y="1828800"/>
          <a:ext cx="76200" cy="10363200"/>
        </a:xfrm>
        <a:prstGeom prst="rect">
          <a:avLst/>
        </a:prstGeom>
        <a:solidFill>
          <a:schemeClr val="bg1"/>
        </a:solidFill>
        <a:ln w="6350">
          <a:solidFill>
            <a:schemeClr val="bg1">
              <a:lumMod val="85000"/>
            </a:schemeClr>
          </a:solidFill>
        </a:ln>
        <a:effectLst>
          <a:outerShdw blurRad="38100" dist="50800" algn="l" rotWithShape="0">
            <a:prstClr val="black">
              <a:alpha val="1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190500</xdr:colOff>
      <xdr:row>0</xdr:row>
      <xdr:rowOff>25400</xdr:rowOff>
    </xdr:from>
    <xdr:to>
      <xdr:col>17</xdr:col>
      <xdr:colOff>190500</xdr:colOff>
      <xdr:row>3</xdr:row>
      <xdr:rowOff>190500</xdr:rowOff>
    </xdr:to>
    <xdr:cxnSp macro="">
      <xdr:nvCxnSpPr>
        <xdr:cNvPr id="3" name="Straight Connector 2">
          <a:extLst>
            <a:ext uri="{FF2B5EF4-FFF2-40B4-BE49-F238E27FC236}">
              <a16:creationId xmlns:a16="http://schemas.microsoft.com/office/drawing/2014/main" id="{00000000-0008-0000-0800-000003000000}"/>
            </a:ext>
          </a:extLst>
        </xdr:cNvPr>
        <xdr:cNvCxnSpPr/>
      </xdr:nvCxnSpPr>
      <xdr:spPr>
        <a:xfrm>
          <a:off x="14528800" y="25400"/>
          <a:ext cx="0" cy="7747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114300</xdr:colOff>
      <xdr:row>12</xdr:row>
      <xdr:rowOff>0</xdr:rowOff>
    </xdr:from>
    <xdr:to>
      <xdr:col>6</xdr:col>
      <xdr:colOff>355600</xdr:colOff>
      <xdr:row>12</xdr:row>
      <xdr:rowOff>21791</xdr:rowOff>
    </xdr:to>
    <xdr:cxnSp macro="">
      <xdr:nvCxnSpPr>
        <xdr:cNvPr id="4" name="Straight Connector 3">
          <a:extLst>
            <a:ext uri="{FF2B5EF4-FFF2-40B4-BE49-F238E27FC236}">
              <a16:creationId xmlns:a16="http://schemas.microsoft.com/office/drawing/2014/main" id="{00000000-0008-0000-0800-000004000000}"/>
            </a:ext>
          </a:extLst>
        </xdr:cNvPr>
        <xdr:cNvCxnSpPr/>
      </xdr:nvCxnSpPr>
      <xdr:spPr>
        <a:xfrm flipV="1">
          <a:off x="114300" y="2438400"/>
          <a:ext cx="5295900" cy="21791"/>
        </a:xfrm>
        <a:prstGeom prst="line">
          <a:avLst/>
        </a:prstGeom>
        <a:ln w="63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266700</xdr:colOff>
      <xdr:row>15</xdr:row>
      <xdr:rowOff>127000</xdr:rowOff>
    </xdr:from>
    <xdr:to>
      <xdr:col>7</xdr:col>
      <xdr:colOff>450479</xdr:colOff>
      <xdr:row>16</xdr:row>
      <xdr:rowOff>107579</xdr:rowOff>
    </xdr:to>
    <xdr:pic>
      <xdr:nvPicPr>
        <xdr:cNvPr id="28" name="Picture 27" descr="mage result for information icon">
          <a:extLst>
            <a:ext uri="{FF2B5EF4-FFF2-40B4-BE49-F238E27FC236}">
              <a16:creationId xmlns:a16="http://schemas.microsoft.com/office/drawing/2014/main" id="{00000000-0008-0000-0800-00001C000000}"/>
            </a:ext>
          </a:extLst>
        </xdr:cNvPr>
        <xdr:cNvPicPr>
          <a:picLocks noChangeAspect="1" noChangeArrowheads="1"/>
        </xdr:cNvPicPr>
      </xdr:nvPicPr>
      <xdr:blipFill>
        <a:blip xmlns:r="http://schemas.openxmlformats.org/officeDocument/2006/relationships" r:embed="rId1">
          <a:alphaModFix amt="30000"/>
          <a:grayscl/>
          <a:extLst>
            <a:ext uri="{28A0092B-C50C-407E-A947-70E740481C1C}">
              <a14:useLocalDpi xmlns:a14="http://schemas.microsoft.com/office/drawing/2010/main" val="0"/>
            </a:ext>
          </a:extLst>
        </a:blip>
        <a:srcRect/>
        <a:stretch>
          <a:fillRect/>
        </a:stretch>
      </xdr:blipFill>
      <xdr:spPr bwMode="auto">
        <a:xfrm>
          <a:off x="6146800" y="3175000"/>
          <a:ext cx="186954" cy="186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26</xdr:row>
      <xdr:rowOff>112012</xdr:rowOff>
    </xdr:from>
    <xdr:to>
      <xdr:col>8</xdr:col>
      <xdr:colOff>338285</xdr:colOff>
      <xdr:row>27</xdr:row>
      <xdr:rowOff>114467</xdr:rowOff>
    </xdr:to>
    <xdr:pic>
      <xdr:nvPicPr>
        <xdr:cNvPr id="35" name="Picture 34" descr="mage result for template icon">
          <a:extLst>
            <a:ext uri="{FF2B5EF4-FFF2-40B4-BE49-F238E27FC236}">
              <a16:creationId xmlns:a16="http://schemas.microsoft.com/office/drawing/2014/main" id="{00000000-0008-0000-0800-000023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31880" y="552538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33</xdr:row>
      <xdr:rowOff>112012</xdr:rowOff>
    </xdr:from>
    <xdr:to>
      <xdr:col>8</xdr:col>
      <xdr:colOff>338285</xdr:colOff>
      <xdr:row>34</xdr:row>
      <xdr:rowOff>114467</xdr:rowOff>
    </xdr:to>
    <xdr:pic>
      <xdr:nvPicPr>
        <xdr:cNvPr id="36" name="Picture 35" descr="mage result for template icon">
          <a:extLst>
            <a:ext uri="{FF2B5EF4-FFF2-40B4-BE49-F238E27FC236}">
              <a16:creationId xmlns:a16="http://schemas.microsoft.com/office/drawing/2014/main" id="{00000000-0008-0000-0800-000024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31880" y="6970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148505</xdr:colOff>
      <xdr:row>40</xdr:row>
      <xdr:rowOff>112012</xdr:rowOff>
    </xdr:from>
    <xdr:to>
      <xdr:col>8</xdr:col>
      <xdr:colOff>354160</xdr:colOff>
      <xdr:row>41</xdr:row>
      <xdr:rowOff>114467</xdr:rowOff>
    </xdr:to>
    <xdr:pic>
      <xdr:nvPicPr>
        <xdr:cNvPr id="37" name="Picture 36" descr="mage result for template icon">
          <a:extLst>
            <a:ext uri="{FF2B5EF4-FFF2-40B4-BE49-F238E27FC236}">
              <a16:creationId xmlns:a16="http://schemas.microsoft.com/office/drawing/2014/main" id="{00000000-0008-0000-0800-000025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47755" y="84146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148505</xdr:colOff>
      <xdr:row>49</xdr:row>
      <xdr:rowOff>112012</xdr:rowOff>
    </xdr:from>
    <xdr:to>
      <xdr:col>8</xdr:col>
      <xdr:colOff>354160</xdr:colOff>
      <xdr:row>50</xdr:row>
      <xdr:rowOff>114467</xdr:rowOff>
    </xdr:to>
    <xdr:pic>
      <xdr:nvPicPr>
        <xdr:cNvPr id="39" name="Picture 38" descr="mage result for template icon">
          <a:extLst>
            <a:ext uri="{FF2B5EF4-FFF2-40B4-BE49-F238E27FC236}">
              <a16:creationId xmlns:a16="http://schemas.microsoft.com/office/drawing/2014/main" id="{00000000-0008-0000-0800-000027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47755" y="10272012"/>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132630</xdr:colOff>
      <xdr:row>56</xdr:row>
      <xdr:rowOff>112012</xdr:rowOff>
    </xdr:from>
    <xdr:to>
      <xdr:col>8</xdr:col>
      <xdr:colOff>338285</xdr:colOff>
      <xdr:row>57</xdr:row>
      <xdr:rowOff>114467</xdr:rowOff>
    </xdr:to>
    <xdr:pic>
      <xdr:nvPicPr>
        <xdr:cNvPr id="41" name="Picture 40" descr="mage result for template icon">
          <a:extLst>
            <a:ext uri="{FF2B5EF4-FFF2-40B4-BE49-F238E27FC236}">
              <a16:creationId xmlns:a16="http://schemas.microsoft.com/office/drawing/2014/main" id="{00000000-0008-0000-0800-000029000000}"/>
            </a:ext>
          </a:extLst>
        </xdr:cNvPr>
        <xdr:cNvPicPr>
          <a:picLocks noChangeAspect="1" noChangeArrowheads="1"/>
        </xdr:cNvPicPr>
      </xdr:nvPicPr>
      <xdr:blipFill>
        <a:blip xmlns:r="http://schemas.openxmlformats.org/officeDocument/2006/relationships" r:embed="rId2">
          <a:alphaModFix amt="20000"/>
          <a:extLst>
            <a:ext uri="{28A0092B-C50C-407E-A947-70E740481C1C}">
              <a14:useLocalDpi xmlns:a14="http://schemas.microsoft.com/office/drawing/2010/main" val="0"/>
            </a:ext>
          </a:extLst>
        </a:blip>
        <a:srcRect/>
        <a:stretch>
          <a:fillRect/>
        </a:stretch>
      </xdr:blipFill>
      <xdr:spPr bwMode="auto">
        <a:xfrm>
          <a:off x="6831880" y="11716637"/>
          <a:ext cx="205655" cy="2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1104900</xdr:colOff>
      <xdr:row>22</xdr:row>
      <xdr:rowOff>8751</xdr:rowOff>
    </xdr:from>
    <xdr:to>
      <xdr:col>4</xdr:col>
      <xdr:colOff>1386936</xdr:colOff>
      <xdr:row>23</xdr:row>
      <xdr:rowOff>62225</xdr:rowOff>
    </xdr:to>
    <xdr:pic>
      <xdr:nvPicPr>
        <xdr:cNvPr id="44" name="Picture 43" descr="mage result for community icon">
          <a:extLst>
            <a:ext uri="{FF2B5EF4-FFF2-40B4-BE49-F238E27FC236}">
              <a16:creationId xmlns:a16="http://schemas.microsoft.com/office/drawing/2014/main" id="{00000000-0008-0000-0800-00002C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44791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1092200</xdr:colOff>
      <xdr:row>29</xdr:row>
      <xdr:rowOff>186551</xdr:rowOff>
    </xdr:from>
    <xdr:to>
      <xdr:col>4</xdr:col>
      <xdr:colOff>1374236</xdr:colOff>
      <xdr:row>31</xdr:row>
      <xdr:rowOff>36825</xdr:rowOff>
    </xdr:to>
    <xdr:pic>
      <xdr:nvPicPr>
        <xdr:cNvPr id="45" name="Picture 44" descr="mage result for community icon">
          <a:extLst>
            <a:ext uri="{FF2B5EF4-FFF2-40B4-BE49-F238E27FC236}">
              <a16:creationId xmlns:a16="http://schemas.microsoft.com/office/drawing/2014/main" id="{00000000-0008-0000-0800-00002D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94100" y="60793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1079500</xdr:colOff>
      <xdr:row>34</xdr:row>
      <xdr:rowOff>8751</xdr:rowOff>
    </xdr:from>
    <xdr:to>
      <xdr:col>4</xdr:col>
      <xdr:colOff>1361536</xdr:colOff>
      <xdr:row>35</xdr:row>
      <xdr:rowOff>62225</xdr:rowOff>
    </xdr:to>
    <xdr:pic>
      <xdr:nvPicPr>
        <xdr:cNvPr id="46" name="Picture 45" descr="mage result for community icon">
          <a:extLst>
            <a:ext uri="{FF2B5EF4-FFF2-40B4-BE49-F238E27FC236}">
              <a16:creationId xmlns:a16="http://schemas.microsoft.com/office/drawing/2014/main" id="{00000000-0008-0000-0800-00002E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581400" y="6993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37</xdr:row>
      <xdr:rowOff>161151</xdr:rowOff>
    </xdr:from>
    <xdr:to>
      <xdr:col>4</xdr:col>
      <xdr:colOff>1183736</xdr:colOff>
      <xdr:row>39</xdr:row>
      <xdr:rowOff>11425</xdr:rowOff>
    </xdr:to>
    <xdr:pic>
      <xdr:nvPicPr>
        <xdr:cNvPr id="47" name="Picture 46" descr="mage result for community icon">
          <a:extLst>
            <a:ext uri="{FF2B5EF4-FFF2-40B4-BE49-F238E27FC236}">
              <a16:creationId xmlns:a16="http://schemas.microsoft.com/office/drawing/2014/main" id="{00000000-0008-0000-0800-00002F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76795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876300</xdr:colOff>
      <xdr:row>41</xdr:row>
      <xdr:rowOff>97651</xdr:rowOff>
    </xdr:from>
    <xdr:to>
      <xdr:col>4</xdr:col>
      <xdr:colOff>1158336</xdr:colOff>
      <xdr:row>42</xdr:row>
      <xdr:rowOff>151125</xdr:rowOff>
    </xdr:to>
    <xdr:pic>
      <xdr:nvPicPr>
        <xdr:cNvPr id="48" name="Picture 47" descr="mage result for community icon">
          <a:extLst>
            <a:ext uri="{FF2B5EF4-FFF2-40B4-BE49-F238E27FC236}">
              <a16:creationId xmlns:a16="http://schemas.microsoft.com/office/drawing/2014/main" id="{00000000-0008-0000-0800-000030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378200" y="8428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901700</xdr:colOff>
      <xdr:row>45</xdr:row>
      <xdr:rowOff>135751</xdr:rowOff>
    </xdr:from>
    <xdr:to>
      <xdr:col>4</xdr:col>
      <xdr:colOff>1183736</xdr:colOff>
      <xdr:row>46</xdr:row>
      <xdr:rowOff>189225</xdr:rowOff>
    </xdr:to>
    <xdr:pic>
      <xdr:nvPicPr>
        <xdr:cNvPr id="49" name="Picture 48" descr="mage result for community icon">
          <a:extLst>
            <a:ext uri="{FF2B5EF4-FFF2-40B4-BE49-F238E27FC236}">
              <a16:creationId xmlns:a16="http://schemas.microsoft.com/office/drawing/2014/main" id="{00000000-0008-0000-0800-000031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403600" y="92797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1154850</xdr:colOff>
      <xdr:row>46</xdr:row>
      <xdr:rowOff>12700</xdr:rowOff>
    </xdr:from>
    <xdr:to>
      <xdr:col>4</xdr:col>
      <xdr:colOff>1437678</xdr:colOff>
      <xdr:row>47</xdr:row>
      <xdr:rowOff>104774</xdr:rowOff>
    </xdr:to>
    <xdr:pic>
      <xdr:nvPicPr>
        <xdr:cNvPr id="50" name="Picture 49" descr="mage result for project developer icon">
          <a:extLst>
            <a:ext uri="{FF2B5EF4-FFF2-40B4-BE49-F238E27FC236}">
              <a16:creationId xmlns:a16="http://schemas.microsoft.com/office/drawing/2014/main" id="{00000000-0008-0000-0800-000032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56750" y="9359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1142150</xdr:colOff>
      <xdr:row>41</xdr:row>
      <xdr:rowOff>177800</xdr:rowOff>
    </xdr:from>
    <xdr:to>
      <xdr:col>4</xdr:col>
      <xdr:colOff>1428153</xdr:colOff>
      <xdr:row>43</xdr:row>
      <xdr:rowOff>66675</xdr:rowOff>
    </xdr:to>
    <xdr:pic>
      <xdr:nvPicPr>
        <xdr:cNvPr id="51" name="Picture 50" descr="mage result for project developer icon">
          <a:extLst>
            <a:ext uri="{FF2B5EF4-FFF2-40B4-BE49-F238E27FC236}">
              <a16:creationId xmlns:a16="http://schemas.microsoft.com/office/drawing/2014/main" id="{00000000-0008-0000-0800-000033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44050" y="85090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1192950</xdr:colOff>
      <xdr:row>38</xdr:row>
      <xdr:rowOff>76200</xdr:rowOff>
    </xdr:from>
    <xdr:to>
      <xdr:col>4</xdr:col>
      <xdr:colOff>1475778</xdr:colOff>
      <xdr:row>39</xdr:row>
      <xdr:rowOff>161925</xdr:rowOff>
    </xdr:to>
    <xdr:pic>
      <xdr:nvPicPr>
        <xdr:cNvPr id="52" name="Picture 51" descr="mage result for project developer icon">
          <a:extLst>
            <a:ext uri="{FF2B5EF4-FFF2-40B4-BE49-F238E27FC236}">
              <a16:creationId xmlns:a16="http://schemas.microsoft.com/office/drawing/2014/main" id="{00000000-0008-0000-0800-000034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94850" y="77978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49</xdr:row>
      <xdr:rowOff>165100</xdr:rowOff>
    </xdr:from>
    <xdr:to>
      <xdr:col>4</xdr:col>
      <xdr:colOff>1390053</xdr:colOff>
      <xdr:row>51</xdr:row>
      <xdr:rowOff>47625</xdr:rowOff>
    </xdr:to>
    <xdr:pic>
      <xdr:nvPicPr>
        <xdr:cNvPr id="53" name="Picture 52" descr="mage result for project developer icon">
          <a:extLst>
            <a:ext uri="{FF2B5EF4-FFF2-40B4-BE49-F238E27FC236}">
              <a16:creationId xmlns:a16="http://schemas.microsoft.com/office/drawing/2014/main" id="{00000000-0008-0000-0800-000035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1219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53</xdr:row>
      <xdr:rowOff>165100</xdr:rowOff>
    </xdr:from>
    <xdr:to>
      <xdr:col>4</xdr:col>
      <xdr:colOff>1390053</xdr:colOff>
      <xdr:row>55</xdr:row>
      <xdr:rowOff>47625</xdr:rowOff>
    </xdr:to>
    <xdr:pic>
      <xdr:nvPicPr>
        <xdr:cNvPr id="54" name="Picture 53" descr="mage result for project developer icon">
          <a:extLst>
            <a:ext uri="{FF2B5EF4-FFF2-40B4-BE49-F238E27FC236}">
              <a16:creationId xmlns:a16="http://schemas.microsoft.com/office/drawing/2014/main" id="{00000000-0008-0000-0800-000036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09347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1104050</xdr:colOff>
      <xdr:row>57</xdr:row>
      <xdr:rowOff>177800</xdr:rowOff>
    </xdr:from>
    <xdr:to>
      <xdr:col>4</xdr:col>
      <xdr:colOff>1390053</xdr:colOff>
      <xdr:row>59</xdr:row>
      <xdr:rowOff>66674</xdr:rowOff>
    </xdr:to>
    <xdr:pic>
      <xdr:nvPicPr>
        <xdr:cNvPr id="55" name="Picture 54" descr="mage result for project developer icon">
          <a:extLst>
            <a:ext uri="{FF2B5EF4-FFF2-40B4-BE49-F238E27FC236}">
              <a16:creationId xmlns:a16="http://schemas.microsoft.com/office/drawing/2014/main" id="{00000000-0008-0000-0800-000037000000}"/>
            </a:ext>
          </a:extLst>
        </xdr:cNvPr>
        <xdr:cNvPicPr>
          <a:picLocks noChangeAspect="1" noChangeArrowheads="1"/>
        </xdr:cNvPicPr>
      </xdr:nvPicPr>
      <xdr:blipFill>
        <a:blip xmlns:r="http://schemas.openxmlformats.org/officeDocument/2006/relationships" r:embed="rId4">
          <a:alphaModFix amt="60000"/>
          <a:extLst>
            <a:ext uri="{28A0092B-C50C-407E-A947-70E740481C1C}">
              <a14:useLocalDpi xmlns:a14="http://schemas.microsoft.com/office/drawing/2010/main" val="0"/>
            </a:ext>
          </a:extLst>
        </a:blip>
        <a:srcRect/>
        <a:stretch>
          <a:fillRect/>
        </a:stretch>
      </xdr:blipFill>
      <xdr:spPr bwMode="auto">
        <a:xfrm>
          <a:off x="3605950" y="11760200"/>
          <a:ext cx="286003"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1143000</xdr:colOff>
      <xdr:row>25</xdr:row>
      <xdr:rowOff>173851</xdr:rowOff>
    </xdr:from>
    <xdr:to>
      <xdr:col>4</xdr:col>
      <xdr:colOff>1425036</xdr:colOff>
      <xdr:row>27</xdr:row>
      <xdr:rowOff>24125</xdr:rowOff>
    </xdr:to>
    <xdr:pic>
      <xdr:nvPicPr>
        <xdr:cNvPr id="56" name="Picture 55" descr="mage result for community icon">
          <a:extLst>
            <a:ext uri="{FF2B5EF4-FFF2-40B4-BE49-F238E27FC236}">
              <a16:creationId xmlns:a16="http://schemas.microsoft.com/office/drawing/2014/main" id="{00000000-0008-0000-0800-000038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44900" y="5253851"/>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14</xdr:col>
          <xdr:colOff>228600</xdr:colOff>
          <xdr:row>26</xdr:row>
          <xdr:rowOff>25400</xdr:rowOff>
        </xdr:from>
        <xdr:to>
          <xdr:col>14</xdr:col>
          <xdr:colOff>520700</xdr:colOff>
          <xdr:row>27</xdr:row>
          <xdr:rowOff>139700</xdr:rowOff>
        </xdr:to>
        <xdr:sp macro="" textlink="">
          <xdr:nvSpPr>
            <xdr:cNvPr id="18439" name="Check Box 7" hidden="1">
              <a:extLst>
                <a:ext uri="{63B3BB69-23CF-44E3-9099-C40C66FF867C}">
                  <a14:compatExt spid="_x0000_s18439"/>
                </a:ext>
                <a:ext uri="{FF2B5EF4-FFF2-40B4-BE49-F238E27FC236}">
                  <a16:creationId xmlns:a16="http://schemas.microsoft.com/office/drawing/2014/main" id="{00000000-0008-0000-0800-0000074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33</xdr:row>
          <xdr:rowOff>25400</xdr:rowOff>
        </xdr:from>
        <xdr:to>
          <xdr:col>14</xdr:col>
          <xdr:colOff>520700</xdr:colOff>
          <xdr:row>34</xdr:row>
          <xdr:rowOff>139700</xdr:rowOff>
        </xdr:to>
        <xdr:sp macro="" textlink="">
          <xdr:nvSpPr>
            <xdr:cNvPr id="18440" name="Check Box 8" hidden="1">
              <a:extLst>
                <a:ext uri="{63B3BB69-23CF-44E3-9099-C40C66FF867C}">
                  <a14:compatExt spid="_x0000_s18440"/>
                </a:ext>
                <a:ext uri="{FF2B5EF4-FFF2-40B4-BE49-F238E27FC236}">
                  <a16:creationId xmlns:a16="http://schemas.microsoft.com/office/drawing/2014/main" id="{00000000-0008-0000-0800-0000084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40</xdr:row>
          <xdr:rowOff>25400</xdr:rowOff>
        </xdr:from>
        <xdr:to>
          <xdr:col>14</xdr:col>
          <xdr:colOff>520700</xdr:colOff>
          <xdr:row>41</xdr:row>
          <xdr:rowOff>139700</xdr:rowOff>
        </xdr:to>
        <xdr:sp macro="" textlink="">
          <xdr:nvSpPr>
            <xdr:cNvPr id="18441" name="Check Box 9" hidden="1">
              <a:extLst>
                <a:ext uri="{63B3BB69-23CF-44E3-9099-C40C66FF867C}">
                  <a14:compatExt spid="_x0000_s18441"/>
                </a:ext>
                <a:ext uri="{FF2B5EF4-FFF2-40B4-BE49-F238E27FC236}">
                  <a16:creationId xmlns:a16="http://schemas.microsoft.com/office/drawing/2014/main" id="{00000000-0008-0000-0800-0000094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47</xdr:row>
          <xdr:rowOff>25400</xdr:rowOff>
        </xdr:from>
        <xdr:to>
          <xdr:col>14</xdr:col>
          <xdr:colOff>520700</xdr:colOff>
          <xdr:row>48</xdr:row>
          <xdr:rowOff>139700</xdr:rowOff>
        </xdr:to>
        <xdr:sp macro="" textlink="">
          <xdr:nvSpPr>
            <xdr:cNvPr id="18442" name="Check Box 10" hidden="1">
              <a:extLst>
                <a:ext uri="{63B3BB69-23CF-44E3-9099-C40C66FF867C}">
                  <a14:compatExt spid="_x0000_s18442"/>
                </a:ext>
                <a:ext uri="{FF2B5EF4-FFF2-40B4-BE49-F238E27FC236}">
                  <a16:creationId xmlns:a16="http://schemas.microsoft.com/office/drawing/2014/main" id="{00000000-0008-0000-0800-00000A4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228600</xdr:colOff>
          <xdr:row>55</xdr:row>
          <xdr:rowOff>25400</xdr:rowOff>
        </xdr:from>
        <xdr:to>
          <xdr:col>14</xdr:col>
          <xdr:colOff>520700</xdr:colOff>
          <xdr:row>56</xdr:row>
          <xdr:rowOff>139700</xdr:rowOff>
        </xdr:to>
        <xdr:sp macro="" textlink="">
          <xdr:nvSpPr>
            <xdr:cNvPr id="18443" name="Check Box 11" hidden="1">
              <a:extLst>
                <a:ext uri="{63B3BB69-23CF-44E3-9099-C40C66FF867C}">
                  <a14:compatExt spid="_x0000_s18443"/>
                </a:ext>
                <a:ext uri="{FF2B5EF4-FFF2-40B4-BE49-F238E27FC236}">
                  <a16:creationId xmlns:a16="http://schemas.microsoft.com/office/drawing/2014/main" id="{00000000-0008-0000-0800-00000B48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sp>
        <xdr:clientData/>
      </xdr:twoCellAnchor>
    </mc:Choice>
    <mc:Fallback/>
  </mc:AlternateContent>
  <xdr:twoCellAnchor>
    <xdr:from>
      <xdr:col>17</xdr:col>
      <xdr:colOff>190500</xdr:colOff>
      <xdr:row>0</xdr:row>
      <xdr:rowOff>25400</xdr:rowOff>
    </xdr:from>
    <xdr:to>
      <xdr:col>17</xdr:col>
      <xdr:colOff>190500</xdr:colOff>
      <xdr:row>3</xdr:row>
      <xdr:rowOff>190500</xdr:rowOff>
    </xdr:to>
    <xdr:cxnSp macro="">
      <xdr:nvCxnSpPr>
        <xdr:cNvPr id="57" name="Straight Connector 56">
          <a:extLst>
            <a:ext uri="{FF2B5EF4-FFF2-40B4-BE49-F238E27FC236}">
              <a16:creationId xmlns:a16="http://schemas.microsoft.com/office/drawing/2014/main" id="{00000000-0008-0000-0800-000039000000}"/>
            </a:ext>
          </a:extLst>
        </xdr:cNvPr>
        <xdr:cNvCxnSpPr/>
      </xdr:nvCxnSpPr>
      <xdr:spPr>
        <a:xfrm>
          <a:off x="13906500" y="25400"/>
          <a:ext cx="0" cy="787400"/>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154196</xdr:colOff>
      <xdr:row>2</xdr:row>
      <xdr:rowOff>63500</xdr:rowOff>
    </xdr:from>
    <xdr:to>
      <xdr:col>16</xdr:col>
      <xdr:colOff>485775</xdr:colOff>
      <xdr:row>3</xdr:row>
      <xdr:rowOff>133350</xdr:rowOff>
    </xdr:to>
    <xdr:pic>
      <xdr:nvPicPr>
        <xdr:cNvPr id="71" name="Picture 70" descr="Bildergebnis fÃ¼r glossary symbol">
          <a:extLst>
            <a:ext uri="{FF2B5EF4-FFF2-40B4-BE49-F238E27FC236}">
              <a16:creationId xmlns:a16="http://schemas.microsoft.com/office/drawing/2014/main" id="{00000000-0008-0000-0800-000047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12996" y="469900"/>
          <a:ext cx="328404"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139700</xdr:colOff>
      <xdr:row>0</xdr:row>
      <xdr:rowOff>50800</xdr:rowOff>
    </xdr:from>
    <xdr:to>
      <xdr:col>16</xdr:col>
      <xdr:colOff>495300</xdr:colOff>
      <xdr:row>1</xdr:row>
      <xdr:rowOff>133350</xdr:rowOff>
    </xdr:to>
    <xdr:pic>
      <xdr:nvPicPr>
        <xdr:cNvPr id="72" name="Picture 71" descr="Ãhnliches Foto">
          <a:extLst>
            <a:ext uri="{FF2B5EF4-FFF2-40B4-BE49-F238E27FC236}">
              <a16:creationId xmlns:a16="http://schemas.microsoft.com/office/drawing/2014/main" id="{00000000-0008-0000-0800-00004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398500" y="50800"/>
          <a:ext cx="355600" cy="35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203200</xdr:colOff>
      <xdr:row>13</xdr:row>
      <xdr:rowOff>190500</xdr:rowOff>
    </xdr:from>
    <xdr:to>
      <xdr:col>4</xdr:col>
      <xdr:colOff>317500</xdr:colOff>
      <xdr:row>16</xdr:row>
      <xdr:rowOff>64304</xdr:rowOff>
    </xdr:to>
    <xdr:sp macro="" textlink="">
      <xdr:nvSpPr>
        <xdr:cNvPr id="73" name="Rectangle 72">
          <a:extLst>
            <a:ext uri="{FF2B5EF4-FFF2-40B4-BE49-F238E27FC236}">
              <a16:creationId xmlns:a16="http://schemas.microsoft.com/office/drawing/2014/main" id="{00000000-0008-0000-0800-000049000000}"/>
            </a:ext>
          </a:extLst>
        </xdr:cNvPr>
        <xdr:cNvSpPr/>
      </xdr:nvSpPr>
      <xdr:spPr>
        <a:xfrm>
          <a:off x="203200" y="2857500"/>
          <a:ext cx="2616200" cy="483404"/>
        </a:xfrm>
        <a:prstGeom prst="rect">
          <a:avLst/>
        </a:prstGeom>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ts val="3000"/>
            </a:lnSpc>
          </a:pPr>
          <a:r>
            <a:rPr lang="en-IN" sz="1600">
              <a:solidFill>
                <a:srgbClr val="67707E"/>
              </a:solidFill>
              <a:latin typeface="Gill Sans MT" panose="020B0502020104020203" pitchFamily="34" charset="0"/>
              <a:ea typeface="Open Sans" charset="0"/>
              <a:cs typeface="Open Sans" charset="0"/>
            </a:rPr>
            <a:t>Enabling</a:t>
          </a:r>
          <a:r>
            <a:rPr lang="en-IN" sz="1600" baseline="0">
              <a:solidFill>
                <a:srgbClr val="67707E"/>
              </a:solidFill>
              <a:latin typeface="Gill Sans MT" panose="020B0502020104020203" pitchFamily="34" charset="0"/>
              <a:ea typeface="Open Sans" charset="0"/>
              <a:cs typeface="Open Sans" charset="0"/>
            </a:rPr>
            <a:t> </a:t>
          </a:r>
          <a:r>
            <a:rPr lang="en-IN" sz="1600">
              <a:solidFill>
                <a:srgbClr val="67707E"/>
              </a:solidFill>
              <a:latin typeface="Gill Sans MT" panose="020B0502020104020203" pitchFamily="34" charset="0"/>
              <a:ea typeface="Open Sans" charset="0"/>
              <a:cs typeface="Open Sans" charset="0"/>
            </a:rPr>
            <a:t>Conditions</a:t>
          </a:r>
        </a:p>
      </xdr:txBody>
    </xdr: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86" name="Chart 85">
          <a:extLst>
            <a:ext uri="{FF2B5EF4-FFF2-40B4-BE49-F238E27FC236}">
              <a16:creationId xmlns:a16="http://schemas.microsoft.com/office/drawing/2014/main" id="{00000000-0008-0000-0800-00005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34353</xdr:colOff>
      <xdr:row>5</xdr:row>
      <xdr:rowOff>44153</xdr:rowOff>
    </xdr:from>
    <xdr:to>
      <xdr:col>11</xdr:col>
      <xdr:colOff>339547</xdr:colOff>
      <xdr:row>7</xdr:row>
      <xdr:rowOff>98263</xdr:rowOff>
    </xdr:to>
    <xdr:grpSp>
      <xdr:nvGrpSpPr>
        <xdr:cNvPr id="87" name="Group 86">
          <a:extLst>
            <a:ext uri="{FF2B5EF4-FFF2-40B4-BE49-F238E27FC236}">
              <a16:creationId xmlns:a16="http://schemas.microsoft.com/office/drawing/2014/main" id="{00000000-0008-0000-0800-000057000000}"/>
            </a:ext>
          </a:extLst>
        </xdr:cNvPr>
        <xdr:cNvGrpSpPr/>
      </xdr:nvGrpSpPr>
      <xdr:grpSpPr>
        <a:xfrm>
          <a:off x="5088953" y="1072853"/>
          <a:ext cx="4432694" cy="473210"/>
          <a:chOff x="4991100" y="1007567"/>
          <a:chExt cx="4480764" cy="464935"/>
        </a:xfrm>
      </xdr:grpSpPr>
      <xdr:pic>
        <xdr:nvPicPr>
          <xdr:cNvPr id="101" name="Picture 100">
            <a:extLst>
              <a:ext uri="{FF2B5EF4-FFF2-40B4-BE49-F238E27FC236}">
                <a16:creationId xmlns:a16="http://schemas.microsoft.com/office/drawing/2014/main" id="{00000000-0008-0000-0800-000065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6928701" y="1121199"/>
            <a:ext cx="106966" cy="158123"/>
          </a:xfrm>
          <a:prstGeom prst="rect">
            <a:avLst/>
          </a:prstGeom>
        </xdr:spPr>
      </xdr:pic>
      <xdr:pic>
        <xdr:nvPicPr>
          <xdr:cNvPr id="102" name="Picture 101">
            <a:extLst>
              <a:ext uri="{FF2B5EF4-FFF2-40B4-BE49-F238E27FC236}">
                <a16:creationId xmlns:a16="http://schemas.microsoft.com/office/drawing/2014/main" id="{00000000-0008-0000-0800-000066000000}"/>
              </a:ext>
            </a:extLst>
          </xdr:cNvPr>
          <xdr:cNvPicPr>
            <a:picLocks noChangeAspect="1"/>
          </xdr:cNvPicPr>
        </xdr:nvPicPr>
        <xdr:blipFill>
          <a:blip xmlns:r="http://schemas.openxmlformats.org/officeDocument/2006/relationships" r:embed="rId8">
            <a:duotone>
              <a:prstClr val="black"/>
              <a:schemeClr val="accent1">
                <a:tint val="45000"/>
                <a:satMod val="400000"/>
              </a:schemeClr>
            </a:duotone>
            <a:alphaModFix amt="50000"/>
            <a:extLst>
              <a:ext uri="{28A0092B-C50C-407E-A947-70E740481C1C}">
                <a14:useLocalDpi xmlns:a14="http://schemas.microsoft.com/office/drawing/2010/main" val="0"/>
              </a:ext>
            </a:extLst>
          </a:blip>
          <a:stretch>
            <a:fillRect/>
          </a:stretch>
        </xdr:blipFill>
        <xdr:spPr>
          <a:xfrm>
            <a:off x="9364898" y="1108721"/>
            <a:ext cx="106966" cy="158123"/>
          </a:xfrm>
          <a:prstGeom prst="rect">
            <a:avLst/>
          </a:prstGeom>
        </xdr:spPr>
      </xdr:pic>
      <xdr:cxnSp macro="">
        <xdr:nvCxnSpPr>
          <xdr:cNvPr id="103" name="Straight Connector 102">
            <a:extLst>
              <a:ext uri="{FF2B5EF4-FFF2-40B4-BE49-F238E27FC236}">
                <a16:creationId xmlns:a16="http://schemas.microsoft.com/office/drawing/2014/main" id="{00000000-0008-0000-0800-000067000000}"/>
              </a:ext>
            </a:extLst>
          </xdr:cNvPr>
          <xdr:cNvCxnSpPr/>
        </xdr:nvCxnSpPr>
        <xdr:spPr>
          <a:xfrm>
            <a:off x="4991100" y="1007567"/>
            <a:ext cx="0" cy="464935"/>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574676</xdr:colOff>
      <xdr:row>6</xdr:row>
      <xdr:rowOff>44450</xdr:rowOff>
    </xdr:from>
    <xdr:to>
      <xdr:col>11</xdr:col>
      <xdr:colOff>355600</xdr:colOff>
      <xdr:row>9</xdr:row>
      <xdr:rowOff>184150</xdr:rowOff>
    </xdr:to>
    <xdr:graphicFrame macro="">
      <xdr:nvGraphicFramePr>
        <xdr:cNvPr id="104" name="Chart 103">
          <a:extLst>
            <a:ext uri="{FF2B5EF4-FFF2-40B4-BE49-F238E27FC236}">
              <a16:creationId xmlns:a16="http://schemas.microsoft.com/office/drawing/2014/main" id="{00000000-0008-0000-0800-00006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371475</xdr:colOff>
      <xdr:row>6</xdr:row>
      <xdr:rowOff>19050</xdr:rowOff>
    </xdr:from>
    <xdr:to>
      <xdr:col>14</xdr:col>
      <xdr:colOff>273050</xdr:colOff>
      <xdr:row>9</xdr:row>
      <xdr:rowOff>171450</xdr:rowOff>
    </xdr:to>
    <xdr:graphicFrame macro="">
      <xdr:nvGraphicFramePr>
        <xdr:cNvPr id="105" name="Chart 104">
          <a:extLst>
            <a:ext uri="{FF2B5EF4-FFF2-40B4-BE49-F238E27FC236}">
              <a16:creationId xmlns:a16="http://schemas.microsoft.com/office/drawing/2014/main" id="{00000000-0008-0000-0800-00006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6</xdr:row>
      <xdr:rowOff>25400</xdr:rowOff>
    </xdr:from>
    <xdr:to>
      <xdr:col>8</xdr:col>
      <xdr:colOff>790575</xdr:colOff>
      <xdr:row>9</xdr:row>
      <xdr:rowOff>190500</xdr:rowOff>
    </xdr:to>
    <xdr:graphicFrame macro="">
      <xdr:nvGraphicFramePr>
        <xdr:cNvPr id="106" name="Chart 105">
          <a:extLst>
            <a:ext uri="{FF2B5EF4-FFF2-40B4-BE49-F238E27FC236}">
              <a16:creationId xmlns:a16="http://schemas.microsoft.com/office/drawing/2014/main" id="{00000000-0008-0000-0800-00006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1104900</xdr:colOff>
      <xdr:row>18</xdr:row>
      <xdr:rowOff>127000</xdr:rowOff>
    </xdr:from>
    <xdr:to>
      <xdr:col>4</xdr:col>
      <xdr:colOff>1386936</xdr:colOff>
      <xdr:row>18</xdr:row>
      <xdr:rowOff>383674</xdr:rowOff>
    </xdr:to>
    <xdr:pic>
      <xdr:nvPicPr>
        <xdr:cNvPr id="83" name="Picture 82" descr="mage result for community icon">
          <a:extLst>
            <a:ext uri="{FF2B5EF4-FFF2-40B4-BE49-F238E27FC236}">
              <a16:creationId xmlns:a16="http://schemas.microsoft.com/office/drawing/2014/main" id="{00000000-0008-0000-0800-000053000000}"/>
            </a:ext>
          </a:extLst>
        </xdr:cNvPr>
        <xdr:cNvPicPr>
          <a:picLocks noChangeAspect="1" noChangeArrowheads="1"/>
        </xdr:cNvPicPr>
      </xdr:nvPicPr>
      <xdr:blipFill rotWithShape="1">
        <a:blip xmlns:r="http://schemas.openxmlformats.org/officeDocument/2006/relationships" r:embed="rId3">
          <a:alphaModFix amt="60000"/>
          <a:extLst>
            <a:ext uri="{28A0092B-C50C-407E-A947-70E740481C1C}">
              <a14:useLocalDpi xmlns:a14="http://schemas.microsoft.com/office/drawing/2010/main" val="0"/>
            </a:ext>
          </a:extLst>
        </a:blip>
        <a:srcRect l="44541" r="18459"/>
        <a:stretch/>
      </xdr:blipFill>
      <xdr:spPr bwMode="auto">
        <a:xfrm>
          <a:off x="3606800" y="3810000"/>
          <a:ext cx="282036" cy="25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152400</xdr:colOff>
      <xdr:row>0</xdr:row>
      <xdr:rowOff>76200</xdr:rowOff>
    </xdr:from>
    <xdr:to>
      <xdr:col>3</xdr:col>
      <xdr:colOff>485775</xdr:colOff>
      <xdr:row>3</xdr:row>
      <xdr:rowOff>114300</xdr:rowOff>
    </xdr:to>
    <xdr:pic>
      <xdr:nvPicPr>
        <xdr:cNvPr id="58" name="Picture 57" descr="Image result for usaid logo">
          <a:extLst>
            <a:ext uri="{FF2B5EF4-FFF2-40B4-BE49-F238E27FC236}">
              <a16:creationId xmlns:a16="http://schemas.microsoft.com/office/drawing/2014/main" id="{00000000-0008-0000-0800-00003A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4616" b="26154"/>
        <a:stretch/>
      </xdr:blipFill>
      <xdr:spPr bwMode="auto">
        <a:xfrm>
          <a:off x="152400" y="76200"/>
          <a:ext cx="2006600" cy="66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Gill Sans MT">
      <a:majorFont>
        <a:latin typeface="Gill Sans MT" panose="020B0502020104020203"/>
        <a:ea typeface=""/>
        <a:cs typeface=""/>
        <a:font script="Grek" typeface="Corbel"/>
        <a:font script="Cyrl" typeface="Corbel"/>
        <a:font script="Jpan" typeface="HGｺﾞｼｯｸE"/>
        <a:font script="Hang" typeface="휴먼매직체"/>
        <a:font script="Hans" typeface="华文中宋"/>
        <a:font script="Hant" typeface="微軟正黑體"/>
        <a:font script="Arab" typeface="Majalla UI"/>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Gill Sans MT" panose="020B0502020104020203"/>
        <a:ea typeface=""/>
        <a:cs typeface=""/>
        <a:font script="Grek" typeface="Corbel"/>
        <a:font script="Cyrl" typeface="Corbel"/>
        <a:font script="Jpan" typeface="HGｺﾞｼｯｸE"/>
        <a:font script="Hang" typeface="휴먼매직체"/>
        <a:font script="Hans" typeface="华文中宋"/>
        <a:font script="Hant" typeface="微軟正黑體"/>
        <a:font script="Arab" typeface="Majalla UI"/>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trlProp" Target="../ctrlProps/ctrlProp23.xml"/><Relationship Id="rId2" Type="http://schemas.openxmlformats.org/officeDocument/2006/relationships/vmlDrawing" Target="../drawings/vmlDrawing6.vml"/><Relationship Id="rId1" Type="http://schemas.openxmlformats.org/officeDocument/2006/relationships/drawing" Target="../drawings/drawing10.xml"/><Relationship Id="rId4" Type="http://schemas.openxmlformats.org/officeDocument/2006/relationships/ctrlProp" Target="../ctrlProps/ctrlProp24.xml"/></Relationships>
</file>

<file path=xl/worksheets/_rels/sheet11.xml.rels><?xml version="1.0" encoding="UTF-8" standalone="yes"?>
<Relationships xmlns="http://schemas.openxmlformats.org/package/2006/relationships"><Relationship Id="rId3" Type="http://schemas.openxmlformats.org/officeDocument/2006/relationships/ctrlProp" Target="../ctrlProps/ctrlProp25.xml"/><Relationship Id="rId7" Type="http://schemas.openxmlformats.org/officeDocument/2006/relationships/ctrlProp" Target="../ctrlProps/ctrlProp29.xml"/><Relationship Id="rId2" Type="http://schemas.openxmlformats.org/officeDocument/2006/relationships/vmlDrawing" Target="../drawings/vmlDrawing7.vml"/><Relationship Id="rId1" Type="http://schemas.openxmlformats.org/officeDocument/2006/relationships/drawing" Target="../drawings/drawing11.xml"/><Relationship Id="rId6" Type="http://schemas.openxmlformats.org/officeDocument/2006/relationships/ctrlProp" Target="../ctrlProps/ctrlProp28.xml"/><Relationship Id="rId5" Type="http://schemas.openxmlformats.org/officeDocument/2006/relationships/ctrlProp" Target="../ctrlProps/ctrlProp27.xml"/><Relationship Id="rId4" Type="http://schemas.openxmlformats.org/officeDocument/2006/relationships/ctrlProp" Target="../ctrlProps/ctrlProp26.xml"/></Relationships>
</file>

<file path=xl/worksheets/_rels/sheet12.xml.rels><?xml version="1.0" encoding="UTF-8" standalone="yes"?>
<Relationships xmlns="http://schemas.openxmlformats.org/package/2006/relationships"><Relationship Id="rId8" Type="http://schemas.openxmlformats.org/officeDocument/2006/relationships/ctrlProp" Target="../ctrlProps/ctrlProp34.xml"/><Relationship Id="rId3" Type="http://schemas.openxmlformats.org/officeDocument/2006/relationships/vmlDrawing" Target="../drawings/vmlDrawing8.vml"/><Relationship Id="rId7" Type="http://schemas.openxmlformats.org/officeDocument/2006/relationships/ctrlProp" Target="../ctrlProps/ctrlProp33.xml"/><Relationship Id="rId2" Type="http://schemas.openxmlformats.org/officeDocument/2006/relationships/drawing" Target="../drawings/drawing12.xml"/><Relationship Id="rId1" Type="http://schemas.openxmlformats.org/officeDocument/2006/relationships/printerSettings" Target="../printerSettings/printerSettings6.bin"/><Relationship Id="rId6" Type="http://schemas.openxmlformats.org/officeDocument/2006/relationships/ctrlProp" Target="../ctrlProps/ctrlProp32.xml"/><Relationship Id="rId5" Type="http://schemas.openxmlformats.org/officeDocument/2006/relationships/ctrlProp" Target="../ctrlProps/ctrlProp31.xml"/><Relationship Id="rId10" Type="http://schemas.openxmlformats.org/officeDocument/2006/relationships/ctrlProp" Target="../ctrlProps/ctrlProp36.xml"/><Relationship Id="rId4" Type="http://schemas.openxmlformats.org/officeDocument/2006/relationships/ctrlProp" Target="../ctrlProps/ctrlProp30.xml"/><Relationship Id="rId9" Type="http://schemas.openxmlformats.org/officeDocument/2006/relationships/ctrlProp" Target="../ctrlProps/ctrlProp35.xml"/></Relationships>
</file>

<file path=xl/worksheets/_rels/sheet13.xml.rels><?xml version="1.0" encoding="UTF-8" standalone="yes"?>
<Relationships xmlns="http://schemas.openxmlformats.org/package/2006/relationships"><Relationship Id="rId8" Type="http://schemas.openxmlformats.org/officeDocument/2006/relationships/ctrlProp" Target="../ctrlProps/ctrlProp41.xml"/><Relationship Id="rId3" Type="http://schemas.openxmlformats.org/officeDocument/2006/relationships/vmlDrawing" Target="../drawings/vmlDrawing9.vml"/><Relationship Id="rId7" Type="http://schemas.openxmlformats.org/officeDocument/2006/relationships/ctrlProp" Target="../ctrlProps/ctrlProp40.xml"/><Relationship Id="rId2" Type="http://schemas.openxmlformats.org/officeDocument/2006/relationships/drawing" Target="../drawings/drawing13.xml"/><Relationship Id="rId1" Type="http://schemas.openxmlformats.org/officeDocument/2006/relationships/printerSettings" Target="../printerSettings/printerSettings7.bin"/><Relationship Id="rId6" Type="http://schemas.openxmlformats.org/officeDocument/2006/relationships/ctrlProp" Target="../ctrlProps/ctrlProp39.xml"/><Relationship Id="rId5" Type="http://schemas.openxmlformats.org/officeDocument/2006/relationships/ctrlProp" Target="../ctrlProps/ctrlProp38.xml"/><Relationship Id="rId10" Type="http://schemas.openxmlformats.org/officeDocument/2006/relationships/ctrlProp" Target="../ctrlProps/ctrlProp43.xml"/><Relationship Id="rId4" Type="http://schemas.openxmlformats.org/officeDocument/2006/relationships/ctrlProp" Target="../ctrlProps/ctrlProp37.xml"/><Relationship Id="rId9" Type="http://schemas.openxmlformats.org/officeDocument/2006/relationships/ctrlProp" Target="../ctrlProps/ctrlProp42.xml"/></Relationships>
</file>

<file path=xl/worksheets/_rels/sheet14.xml.rels><?xml version="1.0" encoding="UTF-8" standalone="yes"?>
<Relationships xmlns="http://schemas.openxmlformats.org/package/2006/relationships"><Relationship Id="rId8" Type="http://schemas.openxmlformats.org/officeDocument/2006/relationships/ctrlProp" Target="../ctrlProps/ctrlProp49.xml"/><Relationship Id="rId3" Type="http://schemas.openxmlformats.org/officeDocument/2006/relationships/ctrlProp" Target="../ctrlProps/ctrlProp44.xml"/><Relationship Id="rId7" Type="http://schemas.openxmlformats.org/officeDocument/2006/relationships/ctrlProp" Target="../ctrlProps/ctrlProp48.xml"/><Relationship Id="rId2" Type="http://schemas.openxmlformats.org/officeDocument/2006/relationships/vmlDrawing" Target="../drawings/vmlDrawing10.vml"/><Relationship Id="rId1" Type="http://schemas.openxmlformats.org/officeDocument/2006/relationships/drawing" Target="../drawings/drawing14.xml"/><Relationship Id="rId6" Type="http://schemas.openxmlformats.org/officeDocument/2006/relationships/ctrlProp" Target="../ctrlProps/ctrlProp47.xml"/><Relationship Id="rId5" Type="http://schemas.openxmlformats.org/officeDocument/2006/relationships/ctrlProp" Target="../ctrlProps/ctrlProp46.xml"/><Relationship Id="rId4" Type="http://schemas.openxmlformats.org/officeDocument/2006/relationships/ctrlProp" Target="../ctrlProps/ctrlProp45.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15.xml"/><Relationship Id="rId1" Type="http://schemas.openxmlformats.org/officeDocument/2006/relationships/printerSettings" Target="../printerSettings/printerSettings8.bin"/><Relationship Id="rId6" Type="http://schemas.openxmlformats.org/officeDocument/2006/relationships/ctrlProp" Target="../ctrlProps/ctrlProp52.xml"/><Relationship Id="rId5" Type="http://schemas.openxmlformats.org/officeDocument/2006/relationships/ctrlProp" Target="../ctrlProps/ctrlProp51.xml"/><Relationship Id="rId4" Type="http://schemas.openxmlformats.org/officeDocument/2006/relationships/ctrlProp" Target="../ctrlProps/ctrlProp50.xml"/></Relationships>
</file>

<file path=xl/worksheets/_rels/sheet16.xml.rels><?xml version="1.0" encoding="UTF-8" standalone="yes"?>
<Relationships xmlns="http://schemas.openxmlformats.org/package/2006/relationships"><Relationship Id="rId13" Type="http://schemas.openxmlformats.org/officeDocument/2006/relationships/ctrlProp" Target="../ctrlProps/ctrlProp61.xml"/><Relationship Id="rId18" Type="http://schemas.openxmlformats.org/officeDocument/2006/relationships/ctrlProp" Target="../ctrlProps/ctrlProp66.xml"/><Relationship Id="rId26" Type="http://schemas.openxmlformats.org/officeDocument/2006/relationships/ctrlProp" Target="../ctrlProps/ctrlProp74.xml"/><Relationship Id="rId3" Type="http://schemas.openxmlformats.org/officeDocument/2006/relationships/drawing" Target="../drawings/drawing16.xml"/><Relationship Id="rId21" Type="http://schemas.openxmlformats.org/officeDocument/2006/relationships/ctrlProp" Target="../ctrlProps/ctrlProp69.xml"/><Relationship Id="rId7" Type="http://schemas.openxmlformats.org/officeDocument/2006/relationships/ctrlProp" Target="../ctrlProps/ctrlProp55.xml"/><Relationship Id="rId12" Type="http://schemas.openxmlformats.org/officeDocument/2006/relationships/ctrlProp" Target="../ctrlProps/ctrlProp60.xml"/><Relationship Id="rId17" Type="http://schemas.openxmlformats.org/officeDocument/2006/relationships/ctrlProp" Target="../ctrlProps/ctrlProp65.xml"/><Relationship Id="rId25" Type="http://schemas.openxmlformats.org/officeDocument/2006/relationships/ctrlProp" Target="../ctrlProps/ctrlProp73.xml"/><Relationship Id="rId33" Type="http://schemas.openxmlformats.org/officeDocument/2006/relationships/ctrlProp" Target="../ctrlProps/ctrlProp81.xml"/><Relationship Id="rId2" Type="http://schemas.openxmlformats.org/officeDocument/2006/relationships/printerSettings" Target="../printerSettings/printerSettings9.bin"/><Relationship Id="rId16" Type="http://schemas.openxmlformats.org/officeDocument/2006/relationships/ctrlProp" Target="../ctrlProps/ctrlProp64.xml"/><Relationship Id="rId20" Type="http://schemas.openxmlformats.org/officeDocument/2006/relationships/ctrlProp" Target="../ctrlProps/ctrlProp68.xml"/><Relationship Id="rId29" Type="http://schemas.openxmlformats.org/officeDocument/2006/relationships/ctrlProp" Target="../ctrlProps/ctrlProp77.xml"/><Relationship Id="rId1" Type="http://schemas.openxmlformats.org/officeDocument/2006/relationships/hyperlink" Target="https://www.congress.gov/congressional-report/116th-congress/senate-report/126" TargetMode="External"/><Relationship Id="rId6" Type="http://schemas.openxmlformats.org/officeDocument/2006/relationships/ctrlProp" Target="../ctrlProps/ctrlProp54.xml"/><Relationship Id="rId11" Type="http://schemas.openxmlformats.org/officeDocument/2006/relationships/ctrlProp" Target="../ctrlProps/ctrlProp59.xml"/><Relationship Id="rId24" Type="http://schemas.openxmlformats.org/officeDocument/2006/relationships/ctrlProp" Target="../ctrlProps/ctrlProp72.xml"/><Relationship Id="rId32" Type="http://schemas.openxmlformats.org/officeDocument/2006/relationships/ctrlProp" Target="../ctrlProps/ctrlProp80.xml"/><Relationship Id="rId5" Type="http://schemas.openxmlformats.org/officeDocument/2006/relationships/ctrlProp" Target="../ctrlProps/ctrlProp53.xml"/><Relationship Id="rId15" Type="http://schemas.openxmlformats.org/officeDocument/2006/relationships/ctrlProp" Target="../ctrlProps/ctrlProp63.xml"/><Relationship Id="rId23" Type="http://schemas.openxmlformats.org/officeDocument/2006/relationships/ctrlProp" Target="../ctrlProps/ctrlProp71.xml"/><Relationship Id="rId28" Type="http://schemas.openxmlformats.org/officeDocument/2006/relationships/ctrlProp" Target="../ctrlProps/ctrlProp76.xml"/><Relationship Id="rId10" Type="http://schemas.openxmlformats.org/officeDocument/2006/relationships/ctrlProp" Target="../ctrlProps/ctrlProp58.xml"/><Relationship Id="rId19" Type="http://schemas.openxmlformats.org/officeDocument/2006/relationships/ctrlProp" Target="../ctrlProps/ctrlProp67.xml"/><Relationship Id="rId31" Type="http://schemas.openxmlformats.org/officeDocument/2006/relationships/ctrlProp" Target="../ctrlProps/ctrlProp79.xml"/><Relationship Id="rId4" Type="http://schemas.openxmlformats.org/officeDocument/2006/relationships/vmlDrawing" Target="../drawings/vmlDrawing12.vml"/><Relationship Id="rId9" Type="http://schemas.openxmlformats.org/officeDocument/2006/relationships/ctrlProp" Target="../ctrlProps/ctrlProp57.xml"/><Relationship Id="rId14" Type="http://schemas.openxmlformats.org/officeDocument/2006/relationships/ctrlProp" Target="../ctrlProps/ctrlProp62.xml"/><Relationship Id="rId22" Type="http://schemas.openxmlformats.org/officeDocument/2006/relationships/ctrlProp" Target="../ctrlProps/ctrlProp70.xml"/><Relationship Id="rId27" Type="http://schemas.openxmlformats.org/officeDocument/2006/relationships/ctrlProp" Target="../ctrlProps/ctrlProp75.xml"/><Relationship Id="rId30" Type="http://schemas.openxmlformats.org/officeDocument/2006/relationships/ctrlProp" Target="../ctrlProps/ctrlProp78.xml"/><Relationship Id="rId8" Type="http://schemas.openxmlformats.org/officeDocument/2006/relationships/ctrlProp" Target="../ctrlProps/ctrlProp56.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3.vml"/><Relationship Id="rId7" Type="http://schemas.openxmlformats.org/officeDocument/2006/relationships/ctrlProp" Target="../ctrlProps/ctrlProp85.xml"/><Relationship Id="rId2" Type="http://schemas.openxmlformats.org/officeDocument/2006/relationships/drawing" Target="../drawings/drawing17.xml"/><Relationship Id="rId1" Type="http://schemas.openxmlformats.org/officeDocument/2006/relationships/printerSettings" Target="../printerSettings/printerSettings10.bin"/><Relationship Id="rId6" Type="http://schemas.openxmlformats.org/officeDocument/2006/relationships/ctrlProp" Target="../ctrlProps/ctrlProp84.xml"/><Relationship Id="rId5" Type="http://schemas.openxmlformats.org/officeDocument/2006/relationships/ctrlProp" Target="../ctrlProps/ctrlProp83.xml"/><Relationship Id="rId4" Type="http://schemas.openxmlformats.org/officeDocument/2006/relationships/ctrlProp" Target="../ctrlProps/ctrlProp82.xml"/></Relationships>
</file>

<file path=xl/worksheets/_rels/sheet18.xml.rels><?xml version="1.0" encoding="UTF-8" standalone="yes"?>
<Relationships xmlns="http://schemas.openxmlformats.org/package/2006/relationships"><Relationship Id="rId8" Type="http://schemas.openxmlformats.org/officeDocument/2006/relationships/ctrlProp" Target="../ctrlProps/ctrlProp90.xml"/><Relationship Id="rId13" Type="http://schemas.openxmlformats.org/officeDocument/2006/relationships/ctrlProp" Target="../ctrlProps/ctrlProp95.xml"/><Relationship Id="rId3" Type="http://schemas.openxmlformats.org/officeDocument/2006/relationships/vmlDrawing" Target="../drawings/vmlDrawing14.vml"/><Relationship Id="rId7" Type="http://schemas.openxmlformats.org/officeDocument/2006/relationships/ctrlProp" Target="../ctrlProps/ctrlProp89.xml"/><Relationship Id="rId12" Type="http://schemas.openxmlformats.org/officeDocument/2006/relationships/ctrlProp" Target="../ctrlProps/ctrlProp94.xml"/><Relationship Id="rId2" Type="http://schemas.openxmlformats.org/officeDocument/2006/relationships/drawing" Target="../drawings/drawing18.xml"/><Relationship Id="rId16" Type="http://schemas.openxmlformats.org/officeDocument/2006/relationships/ctrlProp" Target="../ctrlProps/ctrlProp98.xml"/><Relationship Id="rId1" Type="http://schemas.openxmlformats.org/officeDocument/2006/relationships/printerSettings" Target="../printerSettings/printerSettings11.bin"/><Relationship Id="rId6" Type="http://schemas.openxmlformats.org/officeDocument/2006/relationships/ctrlProp" Target="../ctrlProps/ctrlProp88.xml"/><Relationship Id="rId11" Type="http://schemas.openxmlformats.org/officeDocument/2006/relationships/ctrlProp" Target="../ctrlProps/ctrlProp93.xml"/><Relationship Id="rId5" Type="http://schemas.openxmlformats.org/officeDocument/2006/relationships/ctrlProp" Target="../ctrlProps/ctrlProp87.xml"/><Relationship Id="rId15" Type="http://schemas.openxmlformats.org/officeDocument/2006/relationships/ctrlProp" Target="../ctrlProps/ctrlProp97.xml"/><Relationship Id="rId10" Type="http://schemas.openxmlformats.org/officeDocument/2006/relationships/ctrlProp" Target="../ctrlProps/ctrlProp92.xml"/><Relationship Id="rId4" Type="http://schemas.openxmlformats.org/officeDocument/2006/relationships/ctrlProp" Target="../ctrlProps/ctrlProp86.xml"/><Relationship Id="rId9" Type="http://schemas.openxmlformats.org/officeDocument/2006/relationships/ctrlProp" Target="../ctrlProps/ctrlProp91.xml"/><Relationship Id="rId14" Type="http://schemas.openxmlformats.org/officeDocument/2006/relationships/ctrlProp" Target="../ctrlProps/ctrlProp96.xml"/></Relationships>
</file>

<file path=xl/worksheets/_rels/sheet19.xml.rels><?xml version="1.0" encoding="UTF-8" standalone="yes"?>
<Relationships xmlns="http://schemas.openxmlformats.org/package/2006/relationships"><Relationship Id="rId8" Type="http://schemas.openxmlformats.org/officeDocument/2006/relationships/ctrlProp" Target="../ctrlProps/ctrlProp103.xml"/><Relationship Id="rId3" Type="http://schemas.openxmlformats.org/officeDocument/2006/relationships/vmlDrawing" Target="../drawings/vmlDrawing15.vml"/><Relationship Id="rId7" Type="http://schemas.openxmlformats.org/officeDocument/2006/relationships/ctrlProp" Target="../ctrlProps/ctrlProp102.xml"/><Relationship Id="rId2" Type="http://schemas.openxmlformats.org/officeDocument/2006/relationships/drawing" Target="../drawings/drawing19.xml"/><Relationship Id="rId1" Type="http://schemas.openxmlformats.org/officeDocument/2006/relationships/printerSettings" Target="../printerSettings/printerSettings12.bin"/><Relationship Id="rId6" Type="http://schemas.openxmlformats.org/officeDocument/2006/relationships/ctrlProp" Target="../ctrlProps/ctrlProp101.xml"/><Relationship Id="rId5" Type="http://schemas.openxmlformats.org/officeDocument/2006/relationships/ctrlProp" Target="../ctrlProps/ctrlProp100.xml"/><Relationship Id="rId4" Type="http://schemas.openxmlformats.org/officeDocument/2006/relationships/ctrlProp" Target="../ctrlProps/ctrlProp9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8" Type="http://schemas.openxmlformats.org/officeDocument/2006/relationships/ctrlProp" Target="../ctrlProps/ctrlProp108.xml"/><Relationship Id="rId3" Type="http://schemas.openxmlformats.org/officeDocument/2006/relationships/vmlDrawing" Target="../drawings/vmlDrawing16.vml"/><Relationship Id="rId7" Type="http://schemas.openxmlformats.org/officeDocument/2006/relationships/ctrlProp" Target="../ctrlProps/ctrlProp107.xml"/><Relationship Id="rId2" Type="http://schemas.openxmlformats.org/officeDocument/2006/relationships/drawing" Target="../drawings/drawing20.xml"/><Relationship Id="rId1" Type="http://schemas.openxmlformats.org/officeDocument/2006/relationships/printerSettings" Target="../printerSettings/printerSettings13.bin"/><Relationship Id="rId6" Type="http://schemas.openxmlformats.org/officeDocument/2006/relationships/ctrlProp" Target="../ctrlProps/ctrlProp106.xml"/><Relationship Id="rId5" Type="http://schemas.openxmlformats.org/officeDocument/2006/relationships/ctrlProp" Target="../ctrlProps/ctrlProp105.xml"/><Relationship Id="rId4" Type="http://schemas.openxmlformats.org/officeDocument/2006/relationships/ctrlProp" Target="../ctrlProps/ctrlProp104.xml"/><Relationship Id="rId9" Type="http://schemas.openxmlformats.org/officeDocument/2006/relationships/ctrlProp" Target="../ctrlProps/ctrlProp109.xml"/></Relationships>
</file>

<file path=xl/worksheets/_rels/sheet21.xml.rels><?xml version="1.0" encoding="UTF-8" standalone="yes"?>
<Relationships xmlns="http://schemas.openxmlformats.org/package/2006/relationships"><Relationship Id="rId8" Type="http://schemas.openxmlformats.org/officeDocument/2006/relationships/ctrlProp" Target="../ctrlProps/ctrlProp115.xml"/><Relationship Id="rId13" Type="http://schemas.openxmlformats.org/officeDocument/2006/relationships/ctrlProp" Target="../ctrlProps/ctrlProp120.xml"/><Relationship Id="rId3" Type="http://schemas.openxmlformats.org/officeDocument/2006/relationships/ctrlProp" Target="../ctrlProps/ctrlProp110.xml"/><Relationship Id="rId7" Type="http://schemas.openxmlformats.org/officeDocument/2006/relationships/ctrlProp" Target="../ctrlProps/ctrlProp114.xml"/><Relationship Id="rId12" Type="http://schemas.openxmlformats.org/officeDocument/2006/relationships/ctrlProp" Target="../ctrlProps/ctrlProp119.xml"/><Relationship Id="rId2" Type="http://schemas.openxmlformats.org/officeDocument/2006/relationships/vmlDrawing" Target="../drawings/vmlDrawing17.vml"/><Relationship Id="rId1" Type="http://schemas.openxmlformats.org/officeDocument/2006/relationships/drawing" Target="../drawings/drawing21.xml"/><Relationship Id="rId6" Type="http://schemas.openxmlformats.org/officeDocument/2006/relationships/ctrlProp" Target="../ctrlProps/ctrlProp113.xml"/><Relationship Id="rId11" Type="http://schemas.openxmlformats.org/officeDocument/2006/relationships/ctrlProp" Target="../ctrlProps/ctrlProp118.xml"/><Relationship Id="rId5" Type="http://schemas.openxmlformats.org/officeDocument/2006/relationships/ctrlProp" Target="../ctrlProps/ctrlProp112.xml"/><Relationship Id="rId10" Type="http://schemas.openxmlformats.org/officeDocument/2006/relationships/ctrlProp" Target="../ctrlProps/ctrlProp117.xml"/><Relationship Id="rId4" Type="http://schemas.openxmlformats.org/officeDocument/2006/relationships/ctrlProp" Target="../ctrlProps/ctrlProp111.xml"/><Relationship Id="rId9" Type="http://schemas.openxmlformats.org/officeDocument/2006/relationships/ctrlProp" Target="../ctrlProps/ctrlProp116.xml"/><Relationship Id="rId14" Type="http://schemas.openxmlformats.org/officeDocument/2006/relationships/ctrlProp" Target="../ctrlProps/ctrlProp121.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hyperlink" Target="https://www.extendoffice.com/documents/excel/3764-excel-change-shape-color-based-on-cell-value.html" TargetMode="Externa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4.bin"/></Relationships>
</file>

<file path=xl/worksheets/_rels/sheet24.xml.rels><?xml version="1.0" encoding="UTF-8" standalone="yes"?>
<Relationships xmlns="http://schemas.openxmlformats.org/package/2006/relationships"><Relationship Id="rId117" Type="http://schemas.openxmlformats.org/officeDocument/2006/relationships/hyperlink" Target="https://www.usaid.gov/sites/default/files/documents/1866/USAID-Social-Impact-Assessment-508.pdf" TargetMode="External"/><Relationship Id="rId21" Type="http://schemas.openxmlformats.org/officeDocument/2006/relationships/hyperlink" Target="https://www.dropbox.com/s/ai116l2e4xwi6np/2015-Good-Practice-Guide-IPs-and-Mining-ICMM.pdf?dl=0" TargetMode="External"/><Relationship Id="rId42" Type="http://schemas.openxmlformats.org/officeDocument/2006/relationships/hyperlink" Target="https://www.dropbox.com/s/5dwnchvx60rgudl/2011-FPIC_in_REDD%2B-The_Centre_for_People_and_Forests.pdf?dl=0" TargetMode="External"/><Relationship Id="rId63" Type="http://schemas.openxmlformats.org/officeDocument/2006/relationships/hyperlink" Target="https://www.conservation.org/docs/default-source/publication-pdfs/ci_fpic-guidelines-english.pdf?sfvrsn=16b53100_2" TargetMode="External"/><Relationship Id="rId84" Type="http://schemas.openxmlformats.org/officeDocument/2006/relationships/hyperlink" Target="https://pubs.iied.org/sites/default/files/pdfs/migrate/G03410.pdf" TargetMode="External"/><Relationship Id="rId138" Type="http://schemas.openxmlformats.org/officeDocument/2006/relationships/hyperlink" Target="https://www.ifc.org/wps/wcm/connect/topics_ext_content/ifc_external_corporate_site/sustainability-at-ifc/publications/publications_handbook_stakeholderengagement__wci__1319577185063" TargetMode="External"/><Relationship Id="rId159" Type="http://schemas.openxmlformats.org/officeDocument/2006/relationships/hyperlink" Target="http://indigenoussharing.org/docs/Forest-Peoples-Programme-Making-FPIC-Work-English.pdf" TargetMode="External"/><Relationship Id="rId170" Type="http://schemas.openxmlformats.org/officeDocument/2006/relationships/hyperlink" Target="https://ic.fsc.org/file-download.fsc-gui-30-003-v1-0-fsc-guidelines-for-the-implementation-of-the-right-to-free-prior-and-informed-consent-fpic.a-2106.pdf" TargetMode="External"/><Relationship Id="rId191" Type="http://schemas.openxmlformats.org/officeDocument/2006/relationships/hyperlink" Target="https://responsiblemining.net/wp-content/uploads/2018/07/IRMA_STANDARD_v.1.0_FINAL_2018-1.pdf" TargetMode="External"/><Relationship Id="rId107" Type="http://schemas.openxmlformats.org/officeDocument/2006/relationships/hyperlink" Target="https://www.usaid.gov/sites/default/files/documents/1861/LGBT_Vision_For_Action_May2014.pdf" TargetMode="External"/><Relationship Id="rId11" Type="http://schemas.openxmlformats.org/officeDocument/2006/relationships/hyperlink" Target="https://www.dropbox.com/s/y9emx6j42o93h2c/2014-Guidelines_for_FPIC_in_REDD%2B_in_Cameroon-WWF.pdf?dl=0" TargetMode="External"/><Relationship Id="rId32" Type="http://schemas.openxmlformats.org/officeDocument/2006/relationships/hyperlink" Target="https://www.dropbox.com/s/5sc6fjhclfqpx0r/2008-FPIC_and_the_RSPO-Forest%20Peoples%20Programme.pdf?dl=0" TargetMode="External"/><Relationship Id="rId53" Type="http://schemas.openxmlformats.org/officeDocument/2006/relationships/hyperlink" Target="https://www.dropbox.com/s/78almn2b0rljpcq/2016-FPIC_An_Indigenous_Peoples_Right_and_a_good%20practice-UN_FAO.pdf?dl=0" TargetMode="External"/><Relationship Id="rId74" Type="http://schemas.openxmlformats.org/officeDocument/2006/relationships/hyperlink" Target="https://www.dropbox.com/s/gsg0ncqproi7j11/2013-Business-Reference-Guide-to-UNDRIP-UNGC.pdf?dl=0" TargetMode="External"/><Relationship Id="rId128" Type="http://schemas.openxmlformats.org/officeDocument/2006/relationships/hyperlink" Target="https://usaidlearninglab.org/sites/default/files/resource/files/additional_help_for_ads_201_inclusive_development_180726_final_r.pdf" TargetMode="External"/><Relationship Id="rId149" Type="http://schemas.openxmlformats.org/officeDocument/2006/relationships/hyperlink" Target="http://www.fao.org/3/i3496e/i3496e.pdf" TargetMode="External"/><Relationship Id="rId5" Type="http://schemas.openxmlformats.org/officeDocument/2006/relationships/hyperlink" Target="https://www.dropbox.com/s/y9emx6j42o93h2c/2014-Guidelines_for_FPIC_in_REDD%2B_in_Cameroon-WWF.pdf?dl=0" TargetMode="External"/><Relationship Id="rId95" Type="http://schemas.openxmlformats.org/officeDocument/2006/relationships/hyperlink" Target="https://www.dropbox.com/s/g1gea3hotbbt0fw/2013-Indigenous-Peoples-Safeguards-ADB.pdf?dl=0" TargetMode="External"/><Relationship Id="rId160" Type="http://schemas.openxmlformats.org/officeDocument/2006/relationships/hyperlink" Target="http://indigenoussharing.org/docs/Forest-Peoples-Programme-Making-FPIC-Work-English.pdf" TargetMode="External"/><Relationship Id="rId181" Type="http://schemas.openxmlformats.org/officeDocument/2006/relationships/hyperlink" Target="https://www.conservation.org/docs/default-source/publication-pdfs/ci_fpic-guidelines-english.pdf?sfvrsn=16b53100_2" TargetMode="External"/><Relationship Id="rId22" Type="http://schemas.openxmlformats.org/officeDocument/2006/relationships/hyperlink" Target="https://www.icmm.com/en-gb/guidance/social-performance/indigenous-peoples-mining" TargetMode="External"/><Relationship Id="rId43" Type="http://schemas.openxmlformats.org/officeDocument/2006/relationships/hyperlink" Target="https://www.dropbox.com/s/5dwnchvx60rgudl/2011-FPIC_in_REDD%2B-The_Centre_for_People_and_Forests.pdf?dl=0" TargetMode="External"/><Relationship Id="rId64" Type="http://schemas.openxmlformats.org/officeDocument/2006/relationships/hyperlink" Target="https://www.dropbox.com/s/gsg0ncqproi7j11/2013-Business-Reference-Guide-to-UNDRIP-UNGC.pdf?dl=0" TargetMode="External"/><Relationship Id="rId118" Type="http://schemas.openxmlformats.org/officeDocument/2006/relationships/hyperlink" Target="https://www.usaid.gov/sites/default/files/documents/1866/USAID-IndigenousPeoples-Policy-mar-2020.pdf" TargetMode="External"/><Relationship Id="rId139" Type="http://schemas.openxmlformats.org/officeDocument/2006/relationships/hyperlink" Target="https://www.ifc.org/wps/wcm/connect/topics_ext_content/ifc_external_corporate_site/sustainability-at-ifc/publications/publications_handbook_stakeholderengagement__wci__1319577185063" TargetMode="External"/><Relationship Id="rId85" Type="http://schemas.openxmlformats.org/officeDocument/2006/relationships/hyperlink" Target="https://www.dropbox.com/s/khg0g50s0b1g4uw/2012-Putting_FPIC_into_practice_in_REDD%2B-The_Centre_for-People_and_Forests.pdf?dl=0" TargetMode="External"/><Relationship Id="rId150" Type="http://schemas.openxmlformats.org/officeDocument/2006/relationships/hyperlink" Target="http://www.fao.org/3/i3496e/i3496e.pdf" TargetMode="External"/><Relationship Id="rId171" Type="http://schemas.openxmlformats.org/officeDocument/2006/relationships/hyperlink" Target="https://ic.fsc.org/file-download.fsc-gui-30-003-v1-0-fsc-guidelines-for-the-implementation-of-the-right-to-free-prior-and-informed-consent-fpic.a-2106.pdf" TargetMode="External"/><Relationship Id="rId192" Type="http://schemas.openxmlformats.org/officeDocument/2006/relationships/hyperlink" Target="https://responsiblemining.net/wp-content/uploads/2018/07/IRMA_STANDARD_v.1.0_FINAL_2018-1.pdf" TargetMode="External"/><Relationship Id="rId12" Type="http://schemas.openxmlformats.org/officeDocument/2006/relationships/hyperlink" Target="https://www.dropbox.com/s/y9emx6j42o93h2c/2014-Guidelines_for_FPIC_in_REDD%2B_in_Cameroon-WWF.pdf?dl=0" TargetMode="External"/><Relationship Id="rId33" Type="http://schemas.openxmlformats.org/officeDocument/2006/relationships/hyperlink" Target="https://www.forestpeoples.org/sites/default/files/publication/2010/10/tfdfpicresearchpapercolchesterhi-res2.pdf" TargetMode="External"/><Relationship Id="rId108" Type="http://schemas.openxmlformats.org/officeDocument/2006/relationships/hyperlink" Target="https://www.usaid.gov/sites/default/files/documents/1870/Youth_in_Development_Policy_0.pdf" TargetMode="External"/><Relationship Id="rId129" Type="http://schemas.openxmlformats.org/officeDocument/2006/relationships/hyperlink" Target="https://www.usaid.gov/indigenous-peoples/road-map-for-engagement" TargetMode="External"/><Relationship Id="rId54" Type="http://schemas.openxmlformats.org/officeDocument/2006/relationships/hyperlink" Target="https://www.dropbox.com/s/78almn2b0rljpcq/2016-FPIC_An_Indigenous_Peoples_Right_and_a_good%20practice-UN_FAO.pdf?dl=0" TargetMode="External"/><Relationship Id="rId75" Type="http://schemas.openxmlformats.org/officeDocument/2006/relationships/hyperlink" Target="https://www.dropbox.com/s/gsg0ncqproi7j11/2013-Business-Reference-Guide-to-UNDRIP-UNGC.pdf?dl=0" TargetMode="External"/><Relationship Id="rId96" Type="http://schemas.openxmlformats.org/officeDocument/2006/relationships/hyperlink" Target="https://www.dropbox.com/s/g1gea3hotbbt0fw/2013-Indigenous-Peoples-Safeguards-ADB.pdf?dl=0" TargetMode="External"/><Relationship Id="rId140" Type="http://schemas.openxmlformats.org/officeDocument/2006/relationships/hyperlink" Target="https://www.ifc.org/wps/wcm/connect/topics_ext_content/ifc_external_corporate_site/sustainability-at-ifc/publications/publications_handbook_stakeholderengagement__wci__1319577185063" TargetMode="External"/><Relationship Id="rId161" Type="http://schemas.openxmlformats.org/officeDocument/2006/relationships/hyperlink" Target="http://indigenoussharing.org/docs/Forest-Peoples-Programme-Making-FPIC-Work-English.pdf" TargetMode="External"/><Relationship Id="rId182" Type="http://schemas.openxmlformats.org/officeDocument/2006/relationships/hyperlink" Target="https://www.conservation.org/docs/default-source/publication-pdfs/ci_fpic-guidelines-english.pdf?sfvrsn=16b53100_2" TargetMode="External"/><Relationship Id="rId6" Type="http://schemas.openxmlformats.org/officeDocument/2006/relationships/hyperlink" Target="http://www.cedcameroun.org/wp-content/uploads/2015/01/062014_Cameroon-National-FPIC-Guidelines_EN.pdf" TargetMode="External"/><Relationship Id="rId23" Type="http://schemas.openxmlformats.org/officeDocument/2006/relationships/hyperlink" Target="https://www.dropbox.com/s/ai116l2e4xwi6np/2015-Good-Practice-Guide-IPs-and-Mining-ICMM.pdf?dl=0" TargetMode="External"/><Relationship Id="rId119" Type="http://schemas.openxmlformats.org/officeDocument/2006/relationships/hyperlink" Target="https://www.usaid.gov/sites/default/files/documents/1862/USAID_Guatemalas_Indigenous_Peoples_Engagement_Strategy.pdf" TargetMode="External"/><Relationship Id="rId44" Type="http://schemas.openxmlformats.org/officeDocument/2006/relationships/hyperlink" Target="https://www.dropbox.com/s/5dwnchvx60rgudl/2011-FPIC_in_REDD%2B-The_Centre_for_People_and_Forests.pdf?dl=0" TargetMode="External"/><Relationship Id="rId65" Type="http://schemas.openxmlformats.org/officeDocument/2006/relationships/hyperlink" Target="https://www.dropbox.com/s/gsg0ncqproi7j11/2013-Business-Reference-Guide-to-UNDRIP-UNGC.pdf?dl=0" TargetMode="External"/><Relationship Id="rId86" Type="http://schemas.openxmlformats.org/officeDocument/2006/relationships/hyperlink" Target="https://www.dropbox.com/s/jnwkcf35zhglacw/2009-Addressing_Grievances_from_Project-Affected_Communities-IFC.pdf?dl=0" TargetMode="External"/><Relationship Id="rId130" Type="http://schemas.openxmlformats.org/officeDocument/2006/relationships/hyperlink" Target="https://www.ifc.org/wps/wcm/connect/9baef8f6-9bd9-4d95-a595-7373059081d4/GN7_English_2012.pdf?MOD=AJPERES&amp;CVID=mRQk089" TargetMode="External"/><Relationship Id="rId151" Type="http://schemas.openxmlformats.org/officeDocument/2006/relationships/hyperlink" Target="http://www.fao.org/3/i3496e/i3496e.pdf" TargetMode="External"/><Relationship Id="rId172" Type="http://schemas.openxmlformats.org/officeDocument/2006/relationships/hyperlink" Target="https://ic.fsc.org/file-download.fsc-gui-30-003-v1-0-fsc-guidelines-for-the-implementation-of-the-right-to-free-prior-and-informed-consent-fpic.a-2106.pdf" TargetMode="External"/><Relationship Id="rId193" Type="http://schemas.openxmlformats.org/officeDocument/2006/relationships/hyperlink" Target="https://responsiblemining.net/wp-content/uploads/2018/07/IRMA_STANDARD_v.1.0_FINAL_2018-1.pdf" TargetMode="External"/><Relationship Id="rId13" Type="http://schemas.openxmlformats.org/officeDocument/2006/relationships/hyperlink" Target="https://www.dropbox.com/s/y9emx6j42o93h2c/2014-Guidelines_for_FPIC_in_REDD%2B_in_Cameroon-WWF.pdf?dl=0" TargetMode="External"/><Relationship Id="rId109" Type="http://schemas.openxmlformats.org/officeDocument/2006/relationships/hyperlink" Target="https://www.land-links.org/tool-resource/guidelines-on-compulsory-displacement-and-resettlement-in-usaid-programming/" TargetMode="External"/><Relationship Id="rId34" Type="http://schemas.openxmlformats.org/officeDocument/2006/relationships/hyperlink" Target="https://www.oecd-ilibrary.org/docserver/9789264252462-en.pdf?expires=1616781858&amp;id=id&amp;accname=guest&amp;checksum=0CA497F4C4E96CFD469E183ACCBFA075" TargetMode="External"/><Relationship Id="rId55" Type="http://schemas.openxmlformats.org/officeDocument/2006/relationships/hyperlink" Target="https://www.dropbox.com/s/78almn2b0rljpcq/2016-FPIC_An_Indigenous_Peoples_Right_and_a_good%20practice-UN_FAO.pdf?dl=0" TargetMode="External"/><Relationship Id="rId76" Type="http://schemas.openxmlformats.org/officeDocument/2006/relationships/hyperlink" Target="https://www.dropbox.com/s/re2ez6ol147pese/2004-Akwe-kon-Guidelines-CBD.pdf?dl=0" TargetMode="External"/><Relationship Id="rId97" Type="http://schemas.openxmlformats.org/officeDocument/2006/relationships/hyperlink" Target="https://respect.international/wp-content/uploads/2017/10/Consolidated-set-of-GRI-Sustainability-Reporting-Standards-2016.pdf" TargetMode="External"/><Relationship Id="rId120" Type="http://schemas.openxmlformats.org/officeDocument/2006/relationships/hyperlink" Target="https://www.usaid.gov/documents/1860/guide-community-engagement-power-projects-kenya" TargetMode="External"/><Relationship Id="rId141" Type="http://schemas.openxmlformats.org/officeDocument/2006/relationships/hyperlink" Target="https://www.ifc.org/wps/wcm/connect/topics_ext_content/ifc_external_corporate_site/sustainability-at-ifc/publications/publications_handbook_stakeholderengagement__wci__1319577185063" TargetMode="External"/><Relationship Id="rId7" Type="http://schemas.openxmlformats.org/officeDocument/2006/relationships/hyperlink" Target="https://www.unredd.net/documents/un-redd-partner-countries-181/templates-forms-and-guidance-89/un-redd-fpic-guidelines-2648/8717-un-redd-fpic-guidelines-working-final-8717/file.html" TargetMode="External"/><Relationship Id="rId71" Type="http://schemas.openxmlformats.org/officeDocument/2006/relationships/hyperlink" Target="https://www.dropbox.com/s/gsg0ncqproi7j11/2013-Business-Reference-Guide-to-UNDRIP-UNGC.pdf?dl=0" TargetMode="External"/><Relationship Id="rId92" Type="http://schemas.openxmlformats.org/officeDocument/2006/relationships/hyperlink" Target="https://www.dropbox.com/s/ggbjz3zowvmazqa/2018-Implementing_FPIC_Discussion%20Paper-FSC.pdf?dl=0" TargetMode="External"/><Relationship Id="rId162" Type="http://schemas.openxmlformats.org/officeDocument/2006/relationships/hyperlink" Target="https://www.bsr.org/reports/BSR_Engaging_With_FPIC.pdf" TargetMode="External"/><Relationship Id="rId183" Type="http://schemas.openxmlformats.org/officeDocument/2006/relationships/hyperlink" Target="https://responsiblemining.net/wp-content/uploads/2018/07/IRMA_STANDARD_v.1.0_FINAL_2018-1.pdf" TargetMode="External"/><Relationship Id="rId2" Type="http://schemas.openxmlformats.org/officeDocument/2006/relationships/hyperlink" Target="https://foleyhoag.com/-/media/files/foley%20hoag/publications/ebooks%20and%20whitepapers/2010/implementing%20a%20corporate%20free%20prior%20and%20informed%20consent%20policy%20benefits%20and%20challenges%200710.ashx" TargetMode="External"/><Relationship Id="rId29" Type="http://schemas.openxmlformats.org/officeDocument/2006/relationships/hyperlink" Target="https://www.dropbox.com/s/ai116l2e4xwi6np/2015-Good-Practice-Guide-IPs-and-Mining-ICMM.pdf?dl=0" TargetMode="External"/><Relationship Id="rId24" Type="http://schemas.openxmlformats.org/officeDocument/2006/relationships/hyperlink" Target="https://www.dropbox.com/s/ai116l2e4xwi6np/2015-Good-Practice-Guide-IPs-and-Mining-ICMM.pdf?dl=0" TargetMode="External"/><Relationship Id="rId40" Type="http://schemas.openxmlformats.org/officeDocument/2006/relationships/hyperlink" Target="https://www.dropbox.com/s/5dwnchvx60rgudl/2011-FPIC_in_REDD%2B-The_Centre_for_People_and_Forests.pdf?dl=0" TargetMode="External"/><Relationship Id="rId45" Type="http://schemas.openxmlformats.org/officeDocument/2006/relationships/hyperlink" Target="https://www.dropbox.com/s/5dwnchvx60rgudl/2011-FPIC_in_REDD%2B-The_Centre_for_People_and_Forests.pdf?dl=0" TargetMode="External"/><Relationship Id="rId66" Type="http://schemas.openxmlformats.org/officeDocument/2006/relationships/hyperlink" Target="https://www.dropbox.com/s/gsg0ncqproi7j11/2013-Business-Reference-Guide-to-UNDRIP-UNGC.pdf?dl=0" TargetMode="External"/><Relationship Id="rId87" Type="http://schemas.openxmlformats.org/officeDocument/2006/relationships/hyperlink" Target="https://www.dropbox.com/s/2uy7lm0gq3hsw2j/2015-Community-consent-index-Oxfam.pdf?dl=0" TargetMode="External"/><Relationship Id="rId110" Type="http://schemas.openxmlformats.org/officeDocument/2006/relationships/hyperlink" Target="https://www.usaid.gov/sites/default/files/documents/1866/USAID-IndigenousPeoples-Policy-mar-2020.pdf" TargetMode="External"/><Relationship Id="rId115" Type="http://schemas.openxmlformats.org/officeDocument/2006/relationships/hyperlink" Target="https://www.usaid.gov/environmental-procedures/environmental-compliance-esdm-program-cycle/environmental-documentation/initial-environmental-examination-iee/pdf" TargetMode="External"/><Relationship Id="rId131" Type="http://schemas.openxmlformats.org/officeDocument/2006/relationships/hyperlink" Target="https://www.ifc.org/wps/wcm/connect/9baef8f6-9bd9-4d95-a595-7373059081d4/GN7_English_2012.pdf?MOD=AJPERES&amp;CVID=mRQk089" TargetMode="External"/><Relationship Id="rId136" Type="http://schemas.openxmlformats.org/officeDocument/2006/relationships/hyperlink" Target="https://www.ifc.org/wps/wcm/connect/9baef8f6-9bd9-4d95-a595-7373059081d4/GN7_English_2012.pdf?MOD=AJPERES&amp;CVID=mRQk089" TargetMode="External"/><Relationship Id="rId157" Type="http://schemas.openxmlformats.org/officeDocument/2006/relationships/hyperlink" Target="https://www.icmm.com/website/publications/pdfs/social-performance/2015/guidance_indigenous-peoples-mining.pdf" TargetMode="External"/><Relationship Id="rId178" Type="http://schemas.openxmlformats.org/officeDocument/2006/relationships/hyperlink" Target="https://ic.fsc.org/file-download.fsc-gui-30-003-v1-0-fsc-guidelines-for-the-implementation-of-the-right-to-free-prior-and-informed-consent-fpic.a-2106.pdf" TargetMode="External"/><Relationship Id="rId61" Type="http://schemas.openxmlformats.org/officeDocument/2006/relationships/hyperlink" Target="https://www.dropbox.com/s/5ku0vf4f3fnfktw/2012-Biodiversity-and-culture-exploring-community-protocols-IIED.pdf?dl=0" TargetMode="External"/><Relationship Id="rId82" Type="http://schemas.openxmlformats.org/officeDocument/2006/relationships/hyperlink" Target="https://www.dropbox.com/s/u8ag893j945lpgs/2012-Performance_Standard_7_IPs-IFC.pdf?dl=0" TargetMode="External"/><Relationship Id="rId152" Type="http://schemas.openxmlformats.org/officeDocument/2006/relationships/hyperlink" Target="https://www.un.org/development/desa/indigenouspeoples/wp-content/uploads/sites/19/2018/11/UNDRIP_E_web.pdf" TargetMode="External"/><Relationship Id="rId173" Type="http://schemas.openxmlformats.org/officeDocument/2006/relationships/hyperlink" Target="https://ic.fsc.org/file-download.fsc-gui-30-003-v1-0-fsc-guidelines-for-the-implementation-of-the-right-to-free-prior-and-informed-consent-fpic.a-2106.pdf" TargetMode="External"/><Relationship Id="rId194" Type="http://schemas.openxmlformats.org/officeDocument/2006/relationships/hyperlink" Target="https://responsiblemining.net/wp-content/uploads/2018/07/IRMA_STANDARD_v.1.0_FINAL_2018-1.pdf" TargetMode="External"/><Relationship Id="rId19" Type="http://schemas.openxmlformats.org/officeDocument/2006/relationships/hyperlink" Target="https://www.un.org/development/desa/indigenouspeoples/wp-content/uploads/sites/19/2018/11/UNDRIP_E_web.pdf" TargetMode="External"/><Relationship Id="rId14" Type="http://schemas.openxmlformats.org/officeDocument/2006/relationships/hyperlink" Target="https://www.dropbox.com/s/y9emx6j42o93h2c/2014-Guidelines_for_FPIC_in_REDD%2B_in_Cameroon-WWF.pdf?dl=0" TargetMode="External"/><Relationship Id="rId30" Type="http://schemas.openxmlformats.org/officeDocument/2006/relationships/hyperlink" Target="https://www.icmm.com/website/publications/pdfs/social-performance/2015/guidance_indigenous-peoples-mining.pdf" TargetMode="External"/><Relationship Id="rId35" Type="http://schemas.openxmlformats.org/officeDocument/2006/relationships/hyperlink" Target="https://www.dropbox.com/s/5h58s19ri7mwafz/2007-Stakeholder-Engagement-Handbook-IFC.pdf?dl=0" TargetMode="External"/><Relationship Id="rId56" Type="http://schemas.openxmlformats.org/officeDocument/2006/relationships/hyperlink" Target="https://www.dropbox.com/s/78almn2b0rljpcq/2016-FPIC_An_Indigenous_Peoples_Right_and_a_good%20practice-UN_FAO.pdf?dl=0" TargetMode="External"/><Relationship Id="rId77" Type="http://schemas.openxmlformats.org/officeDocument/2006/relationships/hyperlink" Target="https://www.dropbox.com/s/re2ez6ol147pese/2004-Akwe-kon-Guidelines-CBD.pdf?dl=0" TargetMode="External"/><Relationship Id="rId100" Type="http://schemas.openxmlformats.org/officeDocument/2006/relationships/hyperlink" Target="https://bettercoal.org/resource/bettercoal-code-2-0/" TargetMode="External"/><Relationship Id="rId105" Type="http://schemas.openxmlformats.org/officeDocument/2006/relationships/hyperlink" Target="https://www.usaid.gov/sites/default/files/documents/1870/GenderEqualityPolicy_0.pdf" TargetMode="External"/><Relationship Id="rId126" Type="http://schemas.openxmlformats.org/officeDocument/2006/relationships/hyperlink" Target="https://usaidlearninglab.org/sites/default/files/resource/files/cla_maturity_matrix_overview_final.pdf" TargetMode="External"/><Relationship Id="rId147" Type="http://schemas.openxmlformats.org/officeDocument/2006/relationships/hyperlink" Target="http://www.fao.org/3/i3496e/i3496e.pdf" TargetMode="External"/><Relationship Id="rId168" Type="http://schemas.openxmlformats.org/officeDocument/2006/relationships/hyperlink" Target="https://ic.fsc.org/file-download.fsc-gui-30-003-v1-0-fsc-guidelines-for-the-implementation-of-the-right-to-free-prior-and-informed-consent-fpic.a-2106.pdf" TargetMode="External"/><Relationship Id="rId8" Type="http://schemas.openxmlformats.org/officeDocument/2006/relationships/hyperlink" Target="https://www.dropbox.com/s/y9emx6j42o93h2c/2014-Guidelines_for_FPIC_in_REDD%2B_in_Cameroon-WWF.pdf?dl=0" TargetMode="External"/><Relationship Id="rId51" Type="http://schemas.openxmlformats.org/officeDocument/2006/relationships/hyperlink" Target="https://www.dropbox.com/s/78almn2b0rljpcq/2016-FPIC_An_Indigenous_Peoples_Right_and_a_good%20practice-UN_FAO.pdf?dl=0" TargetMode="External"/><Relationship Id="rId72" Type="http://schemas.openxmlformats.org/officeDocument/2006/relationships/hyperlink" Target="https://www.dropbox.com/s/gsg0ncqproi7j11/2013-Business-Reference-Guide-to-UNDRIP-UNGC.pdf?dl=0" TargetMode="External"/><Relationship Id="rId93" Type="http://schemas.openxmlformats.org/officeDocument/2006/relationships/hyperlink" Target="https://www.adb.org/sites/default/files/institutional-document/33748/files/ip-good-practices-sourcebook-draft.pdf" TargetMode="External"/><Relationship Id="rId98" Type="http://schemas.openxmlformats.org/officeDocument/2006/relationships/hyperlink" Target="https://www.dropbox.com/s/6avthvngcl3q56t/2017-SAN_Guide_for_FPIC_Processes-SAN.pdf?dl=0" TargetMode="External"/><Relationship Id="rId121" Type="http://schemas.openxmlformats.org/officeDocument/2006/relationships/hyperlink" Target="https://www.usaid.gov/sites/default/files/documents/1866/USAID-DRG_fina-_6-24-31.pdf" TargetMode="External"/><Relationship Id="rId142" Type="http://schemas.openxmlformats.org/officeDocument/2006/relationships/hyperlink" Target="https://www.unredd.net/documents/un-redd-partner-countries-181/templates-forms-and-guidance-89/un-redd-fpic-guidelines-2648/8717-un-redd-fpic-guidelines-working-final-8717/file.html" TargetMode="External"/><Relationship Id="rId163" Type="http://schemas.openxmlformats.org/officeDocument/2006/relationships/hyperlink" Target="https://www.forestpeoples.org/sites/default/files/publication/2010/10/tfdfpicresearchpapercolchesterhi-res2.pdf" TargetMode="External"/><Relationship Id="rId184" Type="http://schemas.openxmlformats.org/officeDocument/2006/relationships/hyperlink" Target="https://responsiblemining.net/wp-content/uploads/2018/07/IRMA_STANDARD_v.1.0_FINAL_2018-1.pdf" TargetMode="External"/><Relationship Id="rId189" Type="http://schemas.openxmlformats.org/officeDocument/2006/relationships/hyperlink" Target="https://responsiblemining.net/wp-content/uploads/2018/07/IRMA_STANDARD_v.1.0_FINAL_2018-1.pdf" TargetMode="External"/><Relationship Id="rId3" Type="http://schemas.openxmlformats.org/officeDocument/2006/relationships/hyperlink" Target="https://www.ifc.org/wps/wcm/connect/topics_ext_content/ifc_external_corporate_site/sustainability-at-ifc/publications/publications_handbook_stakeholderengagement__wci__1319577185063" TargetMode="External"/><Relationship Id="rId25" Type="http://schemas.openxmlformats.org/officeDocument/2006/relationships/hyperlink" Target="https://www.dropbox.com/s/ai116l2e4xwi6np/2015-Good-Practice-Guide-IPs-and-Mining-ICMM.pdf?dl=0" TargetMode="External"/><Relationship Id="rId46" Type="http://schemas.openxmlformats.org/officeDocument/2006/relationships/hyperlink" Target="https://www.dropbox.com/s/5dwnchvx60rgudl/2011-FPIC_in_REDD%2B-The_Centre_for_People_and_Forests.pdf?dl=0" TargetMode="External"/><Relationship Id="rId67" Type="http://schemas.openxmlformats.org/officeDocument/2006/relationships/hyperlink" Target="https://www.dropbox.com/s/gsg0ncqproi7j11/2013-Business-Reference-Guide-to-UNDRIP-UNGC.pdf?dl=0" TargetMode="External"/><Relationship Id="rId116" Type="http://schemas.openxmlformats.org/officeDocument/2006/relationships/hyperlink" Target="https://www.usaid.gov/our_work/environment/compliance" TargetMode="External"/><Relationship Id="rId137" Type="http://schemas.openxmlformats.org/officeDocument/2006/relationships/hyperlink" Target="https://www.ifc.org/wps/wcm/connect/topics_ext_content/ifc_external_corporate_site/sustainability-at-ifc/publications/publications_handbook_stakeholderengagement__wci__1319577185063" TargetMode="External"/><Relationship Id="rId158" Type="http://schemas.openxmlformats.org/officeDocument/2006/relationships/hyperlink" Target="https://www.icmm.com/website/publications/pdfs/social-performance/2015/guidance_indigenous-peoples-mining.pdf" TargetMode="External"/><Relationship Id="rId20" Type="http://schemas.openxmlformats.org/officeDocument/2006/relationships/hyperlink" Target="https://www.un.org/development/desa/indigenouspeoples/wp-content/uploads/sites/19/2018/11/UNDRIP_E_web.pdf" TargetMode="External"/><Relationship Id="rId41" Type="http://schemas.openxmlformats.org/officeDocument/2006/relationships/hyperlink" Target="https://www.dropbox.com/s/5dwnchvx60rgudl/2011-FPIC_in_REDD%2B-The_Centre_for_People_and_Forests.pdf?dl=0" TargetMode="External"/><Relationship Id="rId62" Type="http://schemas.openxmlformats.org/officeDocument/2006/relationships/hyperlink" Target="https://naturaljustice.org/wp-content/uploads/2015/09/Biocultural-Community-Protocols-Toolkit.pdf" TargetMode="External"/><Relationship Id="rId83" Type="http://schemas.openxmlformats.org/officeDocument/2006/relationships/hyperlink" Target="https://www.dropbox.com/s/u8ag893j945lpgs/2012-Performance_Standard_7_IPs-IFC.pdf?dl=0" TargetMode="External"/><Relationship Id="rId88" Type="http://schemas.openxmlformats.org/officeDocument/2006/relationships/hyperlink" Target="https://www.dropbox.com/s/jnwkcf35zhglacw/2009-Addressing_Grievances_from_Project-Affected_Communities-IFC.pdf?dl=0" TargetMode="External"/><Relationship Id="rId111" Type="http://schemas.openxmlformats.org/officeDocument/2006/relationships/hyperlink" Target="https://www.usaid.gov/sites/default/files/documents/1866/USAID-IndigenousPeoples-Policy-mar-2020.pdf" TargetMode="External"/><Relationship Id="rId132" Type="http://schemas.openxmlformats.org/officeDocument/2006/relationships/hyperlink" Target="https://www.ifc.org/wps/wcm/connect/9baef8f6-9bd9-4d95-a595-7373059081d4/GN7_English_2012.pdf?MOD=AJPERES&amp;CVID=mRQk089" TargetMode="External"/><Relationship Id="rId153" Type="http://schemas.openxmlformats.org/officeDocument/2006/relationships/hyperlink" Target="https://www.un.org/development/desa/indigenouspeoples/wp-content/uploads/sites/19/2018/11/UNDRIP_E_web.pdf" TargetMode="External"/><Relationship Id="rId174" Type="http://schemas.openxmlformats.org/officeDocument/2006/relationships/hyperlink" Target="https://ic.fsc.org/file-download.fsc-gui-30-003-v1-0-fsc-guidelines-for-the-implementation-of-the-right-to-free-prior-and-informed-consent-fpic.a-2106.pdf" TargetMode="External"/><Relationship Id="rId179" Type="http://schemas.openxmlformats.org/officeDocument/2006/relationships/hyperlink" Target="https://ic.fsc.org/file-download.fsc-gui-30-003-v1-0-fsc-guidelines-for-the-implementation-of-the-right-to-free-prior-and-informed-consent-fpic.a-2106.pdf" TargetMode="External"/><Relationship Id="rId195" Type="http://schemas.openxmlformats.org/officeDocument/2006/relationships/hyperlink" Target="https://responsiblemining.net/wp-content/uploads/2018/07/IRMA_STANDARD_v.1.0_FINAL_2018-1.pdf" TargetMode="External"/><Relationship Id="rId190" Type="http://schemas.openxmlformats.org/officeDocument/2006/relationships/hyperlink" Target="https://responsiblemining.net/wp-content/uploads/2018/07/IRMA_STANDARD_v.1.0_FINAL_2018-1.pdf" TargetMode="External"/><Relationship Id="rId15" Type="http://schemas.openxmlformats.org/officeDocument/2006/relationships/hyperlink" Target="https://www.dropbox.com/s/y9emx6j42o93h2c/2014-Guidelines_for_FPIC_in_REDD%2B_in_Cameroon-WWF.pdf?dl=0" TargetMode="External"/><Relationship Id="rId36" Type="http://schemas.openxmlformats.org/officeDocument/2006/relationships/hyperlink" Target="https://www.dropbox.com/s/5dwnchvx60rgudl/2011-FPIC_in_REDD%2B-The_Centre_for_People_and_Forests.pdf?dl=0" TargetMode="External"/><Relationship Id="rId57" Type="http://schemas.openxmlformats.org/officeDocument/2006/relationships/hyperlink" Target="https://www.dropbox.com/s/78almn2b0rljpcq/2016-FPIC_An_Indigenous_Peoples_Right_and_a_good%20practice-UN_FAO.pdf?dl=0" TargetMode="External"/><Relationship Id="rId106" Type="http://schemas.openxmlformats.org/officeDocument/2006/relationships/hyperlink" Target="https://www.usaid.gov/sites/default/files/documents/USAIDDisabilityCommunicationsTips2021_508.pdf" TargetMode="External"/><Relationship Id="rId127" Type="http://schemas.openxmlformats.org/officeDocument/2006/relationships/hyperlink" Target="https://www.usaid.gov/environmental-procedures/environmental-compliance-esdm-program-cycle" TargetMode="External"/><Relationship Id="rId10" Type="http://schemas.openxmlformats.org/officeDocument/2006/relationships/hyperlink" Target="https://www.dropbox.com/s/y9emx6j42o93h2c/2014-Guidelines_for_FPIC_in_REDD%2B_in_Cameroon-WWF.pdf?dl=0" TargetMode="External"/><Relationship Id="rId31" Type="http://schemas.openxmlformats.org/officeDocument/2006/relationships/hyperlink" Target="http://indigenoussharing.org/docs/Forest-Peoples-Programme-Making-FPIC-Work-English.pdf" TargetMode="External"/><Relationship Id="rId52" Type="http://schemas.openxmlformats.org/officeDocument/2006/relationships/hyperlink" Target="http://www.fao.org/3/i6190e/i6190e.pdf" TargetMode="External"/><Relationship Id="rId73" Type="http://schemas.openxmlformats.org/officeDocument/2006/relationships/hyperlink" Target="https://www.dropbox.com/s/gsg0ncqproi7j11/2013-Business-Reference-Guide-to-UNDRIP-UNGC.pdf?dl=0" TargetMode="External"/><Relationship Id="rId78" Type="http://schemas.openxmlformats.org/officeDocument/2006/relationships/hyperlink" Target="https://www.dropbox.com/s/re2ez6ol147pese/2004-Akwe-kon-Guidelines-CBD.pdf?dl=0" TargetMode="External"/><Relationship Id="rId94" Type="http://schemas.openxmlformats.org/officeDocument/2006/relationships/hyperlink" Target="https://www.dropbox.com/s/6avthvngcl3q56t/2017-SAN_Guide_for_FPIC_Processes-SAN.pdf?dl=0" TargetMode="External"/><Relationship Id="rId99" Type="http://schemas.openxmlformats.org/officeDocument/2006/relationships/hyperlink" Target="https://wedocs.unep.org/bitstream/handle/20.500.11822/9819/-Bio-Cultural_Community_Protocols_A_Community_Approach_to_Ensuring_the_Integrity_of_Environmental_Law_and_Policy-2009bio-cultral-community-protocols.p.pdf?sequence=3&amp;isAllowed=y" TargetMode="External"/><Relationship Id="rId101" Type="http://schemas.openxmlformats.org/officeDocument/2006/relationships/hyperlink" Target="https://www.dropbox.com/s/11tcsarj4gcui0z/2018-Enabling-FPIC-Through-Voluntary-Standards-Equitable%20Origin.pdf?dl=0" TargetMode="External"/><Relationship Id="rId122" Type="http://schemas.openxmlformats.org/officeDocument/2006/relationships/hyperlink" Target="https://pdf.usaid.gov/pdf_docs/PBAAE633.pdf" TargetMode="External"/><Relationship Id="rId143" Type="http://schemas.openxmlformats.org/officeDocument/2006/relationships/hyperlink" Target="http://www.fao.org/3/i3496e/i3496e.pdf" TargetMode="External"/><Relationship Id="rId148" Type="http://schemas.openxmlformats.org/officeDocument/2006/relationships/hyperlink" Target="http://www.fao.org/3/i3496e/i3496e.pdf" TargetMode="External"/><Relationship Id="rId164" Type="http://schemas.openxmlformats.org/officeDocument/2006/relationships/hyperlink" Target="https://www.forestpeoples.org/sites/default/files/publication/2010/10/tfdfpicresearchpapercolchesterhi-res2.pdf" TargetMode="External"/><Relationship Id="rId169" Type="http://schemas.openxmlformats.org/officeDocument/2006/relationships/hyperlink" Target="https://ic.fsc.org/file-download.fsc-gui-30-003-v1-0-fsc-guidelines-for-the-implementation-of-the-right-to-free-prior-and-informed-consent-fpic.a-2106.pdf" TargetMode="External"/><Relationship Id="rId185" Type="http://schemas.openxmlformats.org/officeDocument/2006/relationships/hyperlink" Target="https://responsiblemining.net/wp-content/uploads/2018/07/IRMA_STANDARD_v.1.0_FINAL_2018-1.pdf" TargetMode="External"/><Relationship Id="rId4" Type="http://schemas.openxmlformats.org/officeDocument/2006/relationships/hyperlink" Target="https://www.bsr.org/reports/BSR_Engaging_With_FPIC.pdf" TargetMode="External"/><Relationship Id="rId9" Type="http://schemas.openxmlformats.org/officeDocument/2006/relationships/hyperlink" Target="https://www.dropbox.com/s/y9emx6j42o93h2c/2014-Guidelines_for_FPIC_in_REDD%2B_in_Cameroon-WWF.pdf?dl=0" TargetMode="External"/><Relationship Id="rId180" Type="http://schemas.openxmlformats.org/officeDocument/2006/relationships/hyperlink" Target="https://ic.fsc.org/file-download.fsc-gui-30-003-v1-0-fsc-guidelines-for-the-implementation-of-the-right-to-free-prior-and-informed-consent-fpic.a-2106.pdf" TargetMode="External"/><Relationship Id="rId26" Type="http://schemas.openxmlformats.org/officeDocument/2006/relationships/hyperlink" Target="https://www.dropbox.com/s/ai116l2e4xwi6np/2015-Good-Practice-Guide-IPs-and-Mining-ICMM.pdf?dl=0" TargetMode="External"/><Relationship Id="rId47" Type="http://schemas.openxmlformats.org/officeDocument/2006/relationships/hyperlink" Target="https://www.dropbox.com/s/5dwnchvx60rgudl/2011-FPIC_in_REDD%2B-The_Centre_for_People_and_Forests.pdf?dl=0" TargetMode="External"/><Relationship Id="rId68" Type="http://schemas.openxmlformats.org/officeDocument/2006/relationships/hyperlink" Target="https://www.dropbox.com/s/gsg0ncqproi7j11/2013-Business-Reference-Guide-to-UNDRIP-UNGC.pdf?dl=0" TargetMode="External"/><Relationship Id="rId89" Type="http://schemas.openxmlformats.org/officeDocument/2006/relationships/hyperlink" Target="https://www.unredd.net/index.php?option=com_docman&amp;task=doc_download&amp;gid=6819&amp;Itemid=53" TargetMode="External"/><Relationship Id="rId112" Type="http://schemas.openxmlformats.org/officeDocument/2006/relationships/hyperlink" Target="https://www.dropbox.com/s/glkm29z3flumkdt/FPIC-Due-diligence-questionnaire-FPIEP.pdf?dl=0" TargetMode="External"/><Relationship Id="rId133" Type="http://schemas.openxmlformats.org/officeDocument/2006/relationships/hyperlink" Target="https://www.ifc.org/wps/wcm/connect/9baef8f6-9bd9-4d95-a595-7373059081d4/GN7_English_2012.pdf?MOD=AJPERES&amp;CVID=mRQk089" TargetMode="External"/><Relationship Id="rId154" Type="http://schemas.openxmlformats.org/officeDocument/2006/relationships/hyperlink" Target="https://www.un.org/development/desa/indigenouspeoples/wp-content/uploads/sites/19/2018/11/UNDRIP_E_web.pdf" TargetMode="External"/><Relationship Id="rId175" Type="http://schemas.openxmlformats.org/officeDocument/2006/relationships/hyperlink" Target="https://ic.fsc.org/file-download.fsc-gui-30-003-v1-0-fsc-guidelines-for-the-implementation-of-the-right-to-free-prior-and-informed-consent-fpic.a-2106.pdf" TargetMode="External"/><Relationship Id="rId196" Type="http://schemas.openxmlformats.org/officeDocument/2006/relationships/hyperlink" Target="https://www.ifc.org/wps/wcm/connect/8804e6fb-bd51-4822-92cf-3dfd8221be28/PS1_English_2012.pdf?MOD=AJPERES&amp;CVID=jiVQIfe" TargetMode="External"/><Relationship Id="rId16" Type="http://schemas.openxmlformats.org/officeDocument/2006/relationships/hyperlink" Target="https://responsiblemining.net/wp-content/uploads/2018/07/IRMA_STANDARD_v.1.0_FINAL_2018-1.pdf" TargetMode="External"/><Relationship Id="rId37" Type="http://schemas.openxmlformats.org/officeDocument/2006/relationships/hyperlink" Target="https://www.dropbox.com/s/5dwnchvx60rgudl/2011-FPIC_in_REDD%2B-The_Centre_for_People_and_Forests.pdf?dl=0" TargetMode="External"/><Relationship Id="rId58" Type="http://schemas.openxmlformats.org/officeDocument/2006/relationships/hyperlink" Target="https://www.dropbox.com/s/78almn2b0rljpcq/2016-FPIC_An_Indigenous_Peoples_Right_and_a_good%20practice-UN_FAO.pdf?dl=0" TargetMode="External"/><Relationship Id="rId79" Type="http://schemas.openxmlformats.org/officeDocument/2006/relationships/hyperlink" Target="https://www.dropbox.com/s/re2ez6ol147pese/2004-Akwe-kon-Guidelines-CBD.pdf?dl=0" TargetMode="External"/><Relationship Id="rId102" Type="http://schemas.openxmlformats.org/officeDocument/2006/relationships/hyperlink" Target="https://www.dropbox.com/s/b8ubm2ybd6jw3ks/2017-EO100-Standard-for-Responsible-Energy-Development-Equitable%20Origin.pdf?dl=0" TargetMode="External"/><Relationship Id="rId123" Type="http://schemas.openxmlformats.org/officeDocument/2006/relationships/hyperlink" Target="https://usaidlearninglab.org/evaluation-toolkit?tab=3" TargetMode="External"/><Relationship Id="rId144" Type="http://schemas.openxmlformats.org/officeDocument/2006/relationships/hyperlink" Target="http://www.fao.org/3/i3496e/i3496e.pdf" TargetMode="External"/><Relationship Id="rId90" Type="http://schemas.openxmlformats.org/officeDocument/2006/relationships/hyperlink" Target="http://www.bonsucro.com/wp-content/uploads/2017/01/Audit-Guidance-for-the-Production-Standard.pdf" TargetMode="External"/><Relationship Id="rId165" Type="http://schemas.openxmlformats.org/officeDocument/2006/relationships/hyperlink" Target="https://ic.fsc.org/file-download.fsc-gui-30-003-v1-0-fsc-guidelines-for-the-implementation-of-the-right-to-free-prior-and-informed-consent-fpic.a-2106.pdf" TargetMode="External"/><Relationship Id="rId186" Type="http://schemas.openxmlformats.org/officeDocument/2006/relationships/hyperlink" Target="https://responsiblemining.net/wp-content/uploads/2018/07/IRMA_STANDARD_v.1.0_FINAL_2018-1.pdf" TargetMode="External"/><Relationship Id="rId27" Type="http://schemas.openxmlformats.org/officeDocument/2006/relationships/hyperlink" Target="https://www.dropbox.com/s/ai116l2e4xwi6np/2015-Good-Practice-Guide-IPs-and-Mining-ICMM.pdf?dl=0" TargetMode="External"/><Relationship Id="rId48" Type="http://schemas.openxmlformats.org/officeDocument/2006/relationships/hyperlink" Target="https://www.dropbox.com/s/5dwnchvx60rgudl/2011-FPIC_in_REDD%2B-The_Centre_for_People_and_Forests.pdf?dl=0" TargetMode="External"/><Relationship Id="rId69" Type="http://schemas.openxmlformats.org/officeDocument/2006/relationships/hyperlink" Target="https://d306pr3pise04h.cloudfront.net/docs/issues_doc%2Fhuman_rights%2FIndigenousPeoples%2FBusinessGuide.pdf" TargetMode="External"/><Relationship Id="rId113" Type="http://schemas.openxmlformats.org/officeDocument/2006/relationships/hyperlink" Target="https://www.usaid.gov/sites/default/files/documents/1866/USAID-IndigenousPeoples-Policy-mar-2020.pdf" TargetMode="External"/><Relationship Id="rId134" Type="http://schemas.openxmlformats.org/officeDocument/2006/relationships/hyperlink" Target="https://www.ifc.org/wps/wcm/connect/9baef8f6-9bd9-4d95-a595-7373059081d4/GN7_English_2012.pdf?MOD=AJPERES&amp;CVID=mRQk089" TargetMode="External"/><Relationship Id="rId80" Type="http://schemas.openxmlformats.org/officeDocument/2006/relationships/hyperlink" Target="https://www.dropbox.com/s/pjd8ef4tjmgi93a/2012-Indigenous_Peoples_Oil_Gas_Industry-IPIECA.pdf?dl=0" TargetMode="External"/><Relationship Id="rId155" Type="http://schemas.openxmlformats.org/officeDocument/2006/relationships/hyperlink" Target="https://www.icmm.com/website/publications/pdfs/social-performance/2015/guidance_indigenous-peoples-mining.pdf" TargetMode="External"/><Relationship Id="rId176" Type="http://schemas.openxmlformats.org/officeDocument/2006/relationships/hyperlink" Target="https://ic.fsc.org/file-download.fsc-gui-30-003-v1-0-fsc-guidelines-for-the-implementation-of-the-right-to-free-prior-and-informed-consent-fpic.a-2106.pdf" TargetMode="External"/><Relationship Id="rId197" Type="http://schemas.openxmlformats.org/officeDocument/2006/relationships/printerSettings" Target="../printerSettings/printerSettings15.bin"/><Relationship Id="rId17" Type="http://schemas.openxmlformats.org/officeDocument/2006/relationships/hyperlink" Target="http://www.fao.org/3/i3496e/i3496e.pdf" TargetMode="External"/><Relationship Id="rId38" Type="http://schemas.openxmlformats.org/officeDocument/2006/relationships/hyperlink" Target="https://www.dropbox.com/s/5dwnchvx60rgudl/2011-FPIC_in_REDD%2B-The_Centre_for_People_and_Forests.pdf?dl=0" TargetMode="External"/><Relationship Id="rId59" Type="http://schemas.openxmlformats.org/officeDocument/2006/relationships/hyperlink" Target="https://ic.fsc.org/file-download.fsc-gui-30-003-v1-0-fsc-guidelines-for-the-implementation-of-the-right-to-free-prior-and-informed-consent-fpic.a-2106.pdf" TargetMode="External"/><Relationship Id="rId103" Type="http://schemas.openxmlformats.org/officeDocument/2006/relationships/hyperlink" Target="https://www.responsiblejewellery.com/wp-content/uploads/RJC_Standards_Guidance_2013_eng_Provision_31.pdf" TargetMode="External"/><Relationship Id="rId124" Type="http://schemas.openxmlformats.org/officeDocument/2006/relationships/hyperlink" Target="https://usaidlearninglab.org/monitoring-toolkit" TargetMode="External"/><Relationship Id="rId70" Type="http://schemas.openxmlformats.org/officeDocument/2006/relationships/hyperlink" Target="https://www.dropbox.com/s/gsg0ncqproi7j11/2013-Business-Reference-Guide-to-UNDRIP-UNGC.pdf?dl=0" TargetMode="External"/><Relationship Id="rId91" Type="http://schemas.openxmlformats.org/officeDocument/2006/relationships/hyperlink" Target="https://www.dropbox.com/s/vz6hliadpe5g5k7/2010-Guide-to-FPIC-Oxfam.pdf?dl=0" TargetMode="External"/><Relationship Id="rId145" Type="http://schemas.openxmlformats.org/officeDocument/2006/relationships/hyperlink" Target="http://www.fao.org/3/i3496e/i3496e.pdf" TargetMode="External"/><Relationship Id="rId166" Type="http://schemas.openxmlformats.org/officeDocument/2006/relationships/hyperlink" Target="https://ic.fsc.org/file-download.fsc-gui-30-003-v1-0-fsc-guidelines-for-the-implementation-of-the-right-to-free-prior-and-informed-consent-fpic.a-2106.pdf" TargetMode="External"/><Relationship Id="rId187" Type="http://schemas.openxmlformats.org/officeDocument/2006/relationships/hyperlink" Target="https://responsiblemining.net/wp-content/uploads/2018/07/IRMA_STANDARD_v.1.0_FINAL_2018-1.pdf" TargetMode="External"/><Relationship Id="rId1" Type="http://schemas.openxmlformats.org/officeDocument/2006/relationships/hyperlink" Target="https://www.ifc.org/wps/wcm/connect/9baef8f6-9bd9-4d95-a595-7373059081d4/GN7_English_2012.pdf?MOD=AJPERES&amp;CVID=mRQk089" TargetMode="External"/><Relationship Id="rId28" Type="http://schemas.openxmlformats.org/officeDocument/2006/relationships/hyperlink" Target="https://www.dropbox.com/s/ai116l2e4xwi6np/2015-Good-Practice-Guide-IPs-and-Mining-ICMM.pdf?dl=0" TargetMode="External"/><Relationship Id="rId49" Type="http://schemas.openxmlformats.org/officeDocument/2006/relationships/hyperlink" Target="https://www.dropbox.com/s/78almn2b0rljpcq/2016-FPIC_An_Indigenous_Peoples_Right_and_a_good%20practice-UN_FAO.pdf?dl=0" TargetMode="External"/><Relationship Id="rId114" Type="http://schemas.openxmlformats.org/officeDocument/2006/relationships/hyperlink" Target="https://www.google.com/url?q=https://usaidlearninglab.org/sites/default/files/resource/files/additional_help_for_ads_201_inclusive_development_180726_final_r.pdf&amp;sa=D&amp;source=editors&amp;ust=1641570637648927&amp;usg=AOvVaw2g8ksZBmnw4YdfN8M1slZV" TargetMode="External"/><Relationship Id="rId60" Type="http://schemas.openxmlformats.org/officeDocument/2006/relationships/hyperlink" Target="https://s3.amazonaws.com/oxfam-us/www/static/media/files/Testing_Community_Consent.pdf" TargetMode="External"/><Relationship Id="rId81" Type="http://schemas.openxmlformats.org/officeDocument/2006/relationships/hyperlink" Target="https://www.dropbox.com/s/pjd8ef4tjmgi93a/2012-Indigenous_Peoples_Oil_Gas_Industry-IPIECA.pdf?dl=0" TargetMode="External"/><Relationship Id="rId135" Type="http://schemas.openxmlformats.org/officeDocument/2006/relationships/hyperlink" Target="https://www.ifc.org/wps/wcm/connect/9baef8f6-9bd9-4d95-a595-7373059081d4/GN7_English_2012.pdf?MOD=AJPERES&amp;CVID=mRQk089" TargetMode="External"/><Relationship Id="rId156" Type="http://schemas.openxmlformats.org/officeDocument/2006/relationships/hyperlink" Target="https://www.icmm.com/website/publications/pdfs/social-performance/2015/guidance_indigenous-peoples-mining.pdf" TargetMode="External"/><Relationship Id="rId177" Type="http://schemas.openxmlformats.org/officeDocument/2006/relationships/hyperlink" Target="https://ic.fsc.org/file-download.fsc-gui-30-003-v1-0-fsc-guidelines-for-the-implementation-of-the-right-to-free-prior-and-informed-consent-fpic.a-2106.pdf" TargetMode="External"/><Relationship Id="rId198" Type="http://schemas.openxmlformats.org/officeDocument/2006/relationships/drawing" Target="../drawings/drawing24.xml"/><Relationship Id="rId18" Type="http://schemas.openxmlformats.org/officeDocument/2006/relationships/hyperlink" Target="https://www.dropbox.com/s/ilkuresaziymrfh/2012-Guidance_Note%207_Indigenous_Peoples-IFC.pdf?dl=0" TargetMode="External"/><Relationship Id="rId39" Type="http://schemas.openxmlformats.org/officeDocument/2006/relationships/hyperlink" Target="https://www.dropbox.com/s/5dwnchvx60rgudl/2011-FPIC_in_REDD%2B-The_Centre_for_People_and_Forests.pdf?dl=0" TargetMode="External"/><Relationship Id="rId50" Type="http://schemas.openxmlformats.org/officeDocument/2006/relationships/hyperlink" Target="https://www.dropbox.com/s/78almn2b0rljpcq/2016-FPIC_An_Indigenous_Peoples_Right_and_a_good%20practice-UN_FAO.pdf?dl=0" TargetMode="External"/><Relationship Id="rId104" Type="http://schemas.openxmlformats.org/officeDocument/2006/relationships/hyperlink" Target="https://www.usaid.gov/sites/default/files/documents/205.pdf" TargetMode="External"/><Relationship Id="rId125" Type="http://schemas.openxmlformats.org/officeDocument/2006/relationships/hyperlink" Target="https://usaidlearninglab.org/cla-toolkit" TargetMode="External"/><Relationship Id="rId146" Type="http://schemas.openxmlformats.org/officeDocument/2006/relationships/hyperlink" Target="http://www.fao.org/3/i3496e/i3496e.pdf" TargetMode="External"/><Relationship Id="rId167" Type="http://schemas.openxmlformats.org/officeDocument/2006/relationships/hyperlink" Target="https://ic.fsc.org/file-download.fsc-gui-30-003-v1-0-fsc-guidelines-for-the-implementation-of-the-right-to-free-prior-and-informed-consent-fpic.a-2106.pdf" TargetMode="External"/><Relationship Id="rId188" Type="http://schemas.openxmlformats.org/officeDocument/2006/relationships/hyperlink" Target="https://responsiblemining.net/wp-content/uploads/2018/07/IRMA_STANDARD_v.1.0_FINAL_2018-1.pdf"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4.xml"/><Relationship Id="rId1" Type="http://schemas.openxmlformats.org/officeDocument/2006/relationships/printerSettings" Target="../printerSettings/printerSettings3.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openxmlformats.org/officeDocument/2006/relationships/ctrlProp" Target="../ctrlProps/ctrlProp5.xml"/><Relationship Id="rId2" Type="http://schemas.openxmlformats.org/officeDocument/2006/relationships/vmlDrawing" Target="../drawings/vmlDrawing2.vml"/><Relationship Id="rId1" Type="http://schemas.openxmlformats.org/officeDocument/2006/relationships/drawing" Target="../drawings/drawing6.xml"/><Relationship Id="rId5" Type="http://schemas.openxmlformats.org/officeDocument/2006/relationships/ctrlProp" Target="../ctrlProps/ctrlProp7.xml"/><Relationship Id="rId4" Type="http://schemas.openxmlformats.org/officeDocument/2006/relationships/ctrlProp" Target="../ctrlProps/ctrlProp6.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3.vml"/><Relationship Id="rId7" Type="http://schemas.openxmlformats.org/officeDocument/2006/relationships/ctrlProp" Target="../ctrlProps/ctrlProp11.xml"/><Relationship Id="rId2" Type="http://schemas.openxmlformats.org/officeDocument/2006/relationships/drawing" Target="../drawings/drawing7.xml"/><Relationship Id="rId1" Type="http://schemas.openxmlformats.org/officeDocument/2006/relationships/printerSettings" Target="../printerSettings/printerSettings4.bin"/><Relationship Id="rId6" Type="http://schemas.openxmlformats.org/officeDocument/2006/relationships/ctrlProp" Target="../ctrlProps/ctrlProp10.xml"/><Relationship Id="rId5" Type="http://schemas.openxmlformats.org/officeDocument/2006/relationships/ctrlProp" Target="../ctrlProps/ctrlProp9.xml"/><Relationship Id="rId4" Type="http://schemas.openxmlformats.org/officeDocument/2006/relationships/ctrlProp" Target="../ctrlProps/ctrlProp8.xml"/></Relationships>
</file>

<file path=xl/worksheets/_rels/sheet8.xml.rels><?xml version="1.0" encoding="UTF-8" standalone="yes"?>
<Relationships xmlns="http://schemas.openxmlformats.org/package/2006/relationships"><Relationship Id="rId8" Type="http://schemas.openxmlformats.org/officeDocument/2006/relationships/ctrlProp" Target="../ctrlProps/ctrlProp16.xml"/><Relationship Id="rId3" Type="http://schemas.openxmlformats.org/officeDocument/2006/relationships/vmlDrawing" Target="../drawings/vmlDrawing4.vml"/><Relationship Id="rId7" Type="http://schemas.openxmlformats.org/officeDocument/2006/relationships/ctrlProp" Target="../ctrlProps/ctrlProp15.xml"/><Relationship Id="rId2" Type="http://schemas.openxmlformats.org/officeDocument/2006/relationships/drawing" Target="../drawings/drawing8.xml"/><Relationship Id="rId1" Type="http://schemas.openxmlformats.org/officeDocument/2006/relationships/printerSettings" Target="../printerSettings/printerSettings5.bin"/><Relationship Id="rId6" Type="http://schemas.openxmlformats.org/officeDocument/2006/relationships/ctrlProp" Target="../ctrlProps/ctrlProp14.xml"/><Relationship Id="rId5" Type="http://schemas.openxmlformats.org/officeDocument/2006/relationships/ctrlProp" Target="../ctrlProps/ctrlProp13.xml"/><Relationship Id="rId4" Type="http://schemas.openxmlformats.org/officeDocument/2006/relationships/ctrlProp" Target="../ctrlProps/ctrlProp12.xml"/><Relationship Id="rId9" Type="http://schemas.openxmlformats.org/officeDocument/2006/relationships/ctrlProp" Target="../ctrlProps/ctrlProp17.xml"/></Relationships>
</file>

<file path=xl/worksheets/_rels/sheet9.xml.rels><?xml version="1.0" encoding="UTF-8" standalone="yes"?>
<Relationships xmlns="http://schemas.openxmlformats.org/package/2006/relationships"><Relationship Id="rId3" Type="http://schemas.openxmlformats.org/officeDocument/2006/relationships/ctrlProp" Target="../ctrlProps/ctrlProp18.xml"/><Relationship Id="rId7" Type="http://schemas.openxmlformats.org/officeDocument/2006/relationships/ctrlProp" Target="../ctrlProps/ctrlProp22.xml"/><Relationship Id="rId2" Type="http://schemas.openxmlformats.org/officeDocument/2006/relationships/vmlDrawing" Target="../drawings/vmlDrawing5.vml"/><Relationship Id="rId1" Type="http://schemas.openxmlformats.org/officeDocument/2006/relationships/drawing" Target="../drawings/drawing9.xml"/><Relationship Id="rId6" Type="http://schemas.openxmlformats.org/officeDocument/2006/relationships/ctrlProp" Target="../ctrlProps/ctrlProp21.xml"/><Relationship Id="rId5" Type="http://schemas.openxmlformats.org/officeDocument/2006/relationships/ctrlProp" Target="../ctrlProps/ctrlProp20.xml"/><Relationship Id="rId4" Type="http://schemas.openxmlformats.org/officeDocument/2006/relationships/ctrlProp" Target="../ctrlProps/ctrlProp1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8580BD-91EA-8041-8FDD-E798E2C21E0A}">
  <sheetPr codeName="Sheet22">
    <tabColor rgb="FFBA0C2F"/>
  </sheetPr>
  <dimension ref="A1:S153"/>
  <sheetViews>
    <sheetView showGridLines="0" showRowColHeaders="0" topLeftCell="A131" zoomScaleNormal="150" workbookViewId="0">
      <selection activeCell="O143" sqref="O143"/>
    </sheetView>
  </sheetViews>
  <sheetFormatPr baseColWidth="10" defaultColWidth="0" defaultRowHeight="16" x14ac:dyDescent="0.2"/>
  <cols>
    <col min="1" max="2" width="10.83203125" style="32" customWidth="1"/>
    <col min="3" max="3" width="12.5" style="32" customWidth="1"/>
    <col min="4" max="13" width="10.83203125" style="32" customWidth="1"/>
    <col min="14" max="14" width="12.5" style="32" customWidth="1"/>
    <col min="15" max="15" width="10.83203125" style="32" customWidth="1"/>
    <col min="16" max="16" width="10.1640625" style="32" customWidth="1"/>
    <col min="17" max="17" width="10.83203125" style="32" customWidth="1"/>
    <col min="18" max="19" width="0" style="32" hidden="1" customWidth="1"/>
    <col min="20" max="16384" width="10.83203125" style="32" hidden="1"/>
  </cols>
  <sheetData>
    <row r="1" spans="1:19" x14ac:dyDescent="0.2">
      <c r="A1" s="19"/>
      <c r="B1" s="20"/>
      <c r="C1" s="21"/>
      <c r="D1" s="20"/>
      <c r="E1" s="21"/>
      <c r="F1" s="20"/>
      <c r="G1" s="21"/>
      <c r="H1" s="20"/>
      <c r="I1" s="21"/>
      <c r="J1" s="22"/>
      <c r="K1" s="23"/>
      <c r="L1" s="22"/>
      <c r="M1" s="23"/>
      <c r="N1" s="22"/>
      <c r="O1" s="346" t="s">
        <v>0</v>
      </c>
      <c r="P1" s="346"/>
      <c r="Q1" s="24"/>
    </row>
    <row r="2" spans="1:19" x14ac:dyDescent="0.2">
      <c r="A2" s="27"/>
      <c r="B2" s="22"/>
      <c r="C2" s="23"/>
      <c r="D2" s="22"/>
      <c r="E2" s="347"/>
      <c r="F2" s="347"/>
      <c r="G2" s="347"/>
      <c r="H2" s="347"/>
      <c r="I2" s="347"/>
      <c r="J2" s="22"/>
      <c r="K2" s="23"/>
      <c r="L2" s="22"/>
      <c r="M2" s="23"/>
      <c r="N2" s="22"/>
      <c r="O2" s="346"/>
      <c r="P2" s="346"/>
      <c r="Q2" s="24"/>
    </row>
    <row r="3" spans="1:19" x14ac:dyDescent="0.2">
      <c r="A3" s="27"/>
      <c r="B3" s="22"/>
      <c r="C3" s="23"/>
      <c r="D3" s="22"/>
      <c r="E3" s="347"/>
      <c r="F3" s="347"/>
      <c r="G3" s="347"/>
      <c r="H3" s="347"/>
      <c r="I3" s="347"/>
      <c r="J3" s="22"/>
      <c r="K3" s="23"/>
      <c r="L3" s="22"/>
      <c r="M3" s="23"/>
      <c r="N3" s="22"/>
      <c r="O3" s="346" t="s">
        <v>1</v>
      </c>
      <c r="P3" s="346"/>
      <c r="Q3" s="24"/>
    </row>
    <row r="4" spans="1:19" x14ac:dyDescent="0.2">
      <c r="A4" s="27"/>
      <c r="B4" s="22"/>
      <c r="C4" s="28"/>
      <c r="D4" s="22"/>
      <c r="E4" s="23"/>
      <c r="F4" s="22"/>
      <c r="G4" s="23"/>
      <c r="H4" s="22"/>
      <c r="I4" s="23"/>
      <c r="J4" s="22"/>
      <c r="K4" s="23"/>
      <c r="L4" s="22"/>
      <c r="M4" s="23"/>
      <c r="N4" s="22"/>
      <c r="O4" s="348"/>
      <c r="P4" s="348"/>
      <c r="Q4" s="29"/>
    </row>
    <row r="5" spans="1:19" s="173" customFormat="1" x14ac:dyDescent="0.2">
      <c r="A5" s="171"/>
      <c r="B5" s="172"/>
      <c r="C5" s="172"/>
      <c r="D5" s="172"/>
      <c r="E5" s="172"/>
      <c r="F5" s="172"/>
      <c r="G5" s="172"/>
      <c r="H5" s="172"/>
      <c r="I5" s="172"/>
      <c r="J5" s="172"/>
      <c r="K5" s="172"/>
      <c r="L5" s="172"/>
      <c r="M5" s="172"/>
      <c r="N5" s="172"/>
      <c r="O5" s="172"/>
      <c r="P5" s="172"/>
      <c r="Q5" s="172"/>
    </row>
    <row r="6" spans="1:19" s="173" customFormat="1" x14ac:dyDescent="0.2">
      <c r="A6" s="174"/>
      <c r="B6" s="175"/>
      <c r="C6" s="175"/>
      <c r="D6" s="175"/>
      <c r="E6" s="349" t="s">
        <v>2</v>
      </c>
      <c r="F6" s="349"/>
      <c r="G6" s="349" t="s">
        <v>3</v>
      </c>
      <c r="H6" s="349"/>
      <c r="I6" s="349" t="s">
        <v>4</v>
      </c>
      <c r="J6" s="349"/>
      <c r="K6" s="349"/>
      <c r="L6" s="349" t="s">
        <v>5</v>
      </c>
      <c r="M6" s="349"/>
      <c r="N6" s="349"/>
      <c r="O6" s="176"/>
      <c r="P6" s="175"/>
      <c r="Q6" s="175"/>
    </row>
    <row r="7" spans="1:19" s="173" customFormat="1" x14ac:dyDescent="0.2">
      <c r="A7" s="174"/>
      <c r="B7" s="175"/>
      <c r="C7" s="175"/>
      <c r="D7" s="175"/>
      <c r="E7" s="349"/>
      <c r="F7" s="349"/>
      <c r="G7" s="349"/>
      <c r="H7" s="349"/>
      <c r="I7" s="349"/>
      <c r="J7" s="349"/>
      <c r="K7" s="349"/>
      <c r="L7" s="349"/>
      <c r="M7" s="349"/>
      <c r="N7" s="349"/>
      <c r="O7" s="176"/>
      <c r="P7" s="175"/>
      <c r="Q7" s="175"/>
    </row>
    <row r="8" spans="1:19" s="173" customFormat="1" x14ac:dyDescent="0.2">
      <c r="A8" s="174"/>
      <c r="B8" s="175"/>
      <c r="C8" s="175"/>
      <c r="D8" s="175"/>
      <c r="E8" s="175"/>
      <c r="F8" s="175"/>
      <c r="G8" s="175"/>
      <c r="H8" s="175"/>
      <c r="I8" s="175"/>
      <c r="J8" s="175"/>
      <c r="K8" s="175"/>
      <c r="L8" s="175"/>
      <c r="M8" s="175"/>
      <c r="N8" s="175"/>
      <c r="O8" s="175"/>
      <c r="P8" s="175"/>
      <c r="Q8" s="175"/>
    </row>
    <row r="9" spans="1:19" s="173" customFormat="1" x14ac:dyDescent="0.2">
      <c r="A9" s="177"/>
      <c r="B9" s="178"/>
      <c r="C9" s="178"/>
      <c r="D9" s="178"/>
      <c r="E9" s="178"/>
      <c r="F9" s="178"/>
      <c r="G9" s="178"/>
      <c r="H9" s="178"/>
      <c r="I9" s="178"/>
      <c r="J9" s="178"/>
      <c r="K9" s="178"/>
      <c r="L9" s="178"/>
      <c r="M9" s="178"/>
      <c r="N9" s="178"/>
      <c r="O9" s="178"/>
      <c r="P9" s="178"/>
      <c r="Q9" s="178"/>
    </row>
    <row r="10" spans="1:19" s="26" customFormat="1" x14ac:dyDescent="0.2">
      <c r="A10" s="42"/>
      <c r="B10" s="23"/>
      <c r="C10" s="23"/>
      <c r="D10" s="23"/>
      <c r="E10" s="23"/>
      <c r="F10" s="23"/>
      <c r="G10" s="23"/>
      <c r="H10" s="23"/>
      <c r="I10" s="23"/>
      <c r="J10" s="23"/>
      <c r="K10" s="23"/>
      <c r="L10" s="23"/>
      <c r="M10" s="23"/>
      <c r="N10" s="23"/>
      <c r="O10" s="23"/>
      <c r="P10" s="23"/>
      <c r="Q10" s="23"/>
      <c r="R10" s="23"/>
      <c r="S10" s="43"/>
    </row>
    <row r="11" spans="1:19" s="26" customFormat="1" ht="16" customHeight="1" x14ac:dyDescent="0.2">
      <c r="A11" s="344" t="s">
        <v>6</v>
      </c>
      <c r="B11" s="345"/>
      <c r="C11" s="345"/>
      <c r="D11" s="345"/>
      <c r="E11" s="345"/>
      <c r="F11" s="345"/>
      <c r="G11" s="345"/>
      <c r="H11" s="345"/>
      <c r="I11" s="345"/>
      <c r="J11" s="345"/>
      <c r="K11" s="345"/>
      <c r="L11" s="345"/>
      <c r="M11" s="345"/>
      <c r="N11" s="345"/>
      <c r="O11" s="345"/>
      <c r="P11" s="345"/>
      <c r="Q11" s="345"/>
      <c r="R11" s="345"/>
      <c r="S11" s="43"/>
    </row>
    <row r="12" spans="1:19" s="26" customFormat="1" ht="16" customHeight="1" x14ac:dyDescent="0.2">
      <c r="A12" s="344"/>
      <c r="B12" s="345"/>
      <c r="C12" s="345"/>
      <c r="D12" s="345"/>
      <c r="E12" s="345"/>
      <c r="F12" s="345"/>
      <c r="G12" s="345"/>
      <c r="H12" s="345"/>
      <c r="I12" s="345"/>
      <c r="J12" s="345"/>
      <c r="K12" s="345"/>
      <c r="L12" s="345"/>
      <c r="M12" s="345"/>
      <c r="N12" s="345"/>
      <c r="O12" s="345"/>
      <c r="P12" s="345"/>
      <c r="Q12" s="345"/>
      <c r="R12" s="345"/>
      <c r="S12" s="43"/>
    </row>
    <row r="13" spans="1:19" s="26" customFormat="1" x14ac:dyDescent="0.2">
      <c r="A13" s="42"/>
      <c r="B13" s="23"/>
      <c r="C13" s="23"/>
      <c r="D13" s="23"/>
      <c r="E13" s="23"/>
      <c r="F13" s="23"/>
      <c r="G13" s="23"/>
      <c r="H13" s="23"/>
      <c r="I13" s="23"/>
      <c r="J13" s="23"/>
      <c r="K13" s="23"/>
      <c r="S13" s="43"/>
    </row>
    <row r="14" spans="1:19" x14ac:dyDescent="0.2">
      <c r="C14" s="179" t="s">
        <v>7</v>
      </c>
      <c r="D14" s="180"/>
      <c r="E14" s="181"/>
      <c r="F14" s="181"/>
      <c r="G14" s="181"/>
      <c r="H14" s="181"/>
      <c r="I14" s="181"/>
      <c r="J14" s="181"/>
      <c r="K14" s="181"/>
      <c r="L14" s="181"/>
      <c r="M14" s="181"/>
      <c r="N14" s="181"/>
    </row>
    <row r="15" spans="1:19" ht="16" customHeight="1" x14ac:dyDescent="0.2">
      <c r="C15" s="337" t="s">
        <v>8</v>
      </c>
      <c r="D15" s="337"/>
      <c r="E15" s="337"/>
      <c r="F15" s="337"/>
      <c r="G15" s="337"/>
      <c r="H15" s="337"/>
      <c r="I15" s="337"/>
      <c r="J15" s="337"/>
      <c r="K15" s="337"/>
      <c r="L15" s="337"/>
      <c r="M15" s="337"/>
      <c r="N15" s="337"/>
    </row>
    <row r="16" spans="1:19" x14ac:dyDescent="0.2">
      <c r="C16" s="337"/>
      <c r="D16" s="337"/>
      <c r="E16" s="337"/>
      <c r="F16" s="337"/>
      <c r="G16" s="337"/>
      <c r="H16" s="337"/>
      <c r="I16" s="337"/>
      <c r="J16" s="337"/>
      <c r="K16" s="337"/>
      <c r="L16" s="337"/>
      <c r="M16" s="337"/>
      <c r="N16" s="337"/>
    </row>
    <row r="17" spans="3:14" x14ac:dyDescent="0.2">
      <c r="C17" s="337"/>
      <c r="D17" s="337"/>
      <c r="E17" s="337"/>
      <c r="F17" s="337"/>
      <c r="G17" s="337"/>
      <c r="H17" s="337"/>
      <c r="I17" s="337"/>
      <c r="J17" s="337"/>
      <c r="K17" s="337"/>
      <c r="L17" s="337"/>
      <c r="M17" s="337"/>
      <c r="N17" s="337"/>
    </row>
    <row r="18" spans="3:14" x14ac:dyDescent="0.2">
      <c r="C18" s="337"/>
      <c r="D18" s="337"/>
      <c r="E18" s="337"/>
      <c r="F18" s="337"/>
      <c r="G18" s="337"/>
      <c r="H18" s="337"/>
      <c r="I18" s="337"/>
      <c r="J18" s="337"/>
      <c r="K18" s="337"/>
      <c r="L18" s="337"/>
      <c r="M18" s="337"/>
      <c r="N18" s="337"/>
    </row>
    <row r="19" spans="3:14" x14ac:dyDescent="0.2">
      <c r="C19" s="337"/>
      <c r="D19" s="337"/>
      <c r="E19" s="337"/>
      <c r="F19" s="337"/>
      <c r="G19" s="337"/>
      <c r="H19" s="337"/>
      <c r="I19" s="337"/>
      <c r="J19" s="337"/>
      <c r="K19" s="337"/>
      <c r="L19" s="337"/>
      <c r="M19" s="337"/>
      <c r="N19" s="337"/>
    </row>
    <row r="20" spans="3:14" x14ac:dyDescent="0.2">
      <c r="C20" s="337"/>
      <c r="D20" s="337"/>
      <c r="E20" s="337"/>
      <c r="F20" s="337"/>
      <c r="G20" s="337"/>
      <c r="H20" s="337"/>
      <c r="I20" s="337"/>
      <c r="J20" s="337"/>
      <c r="K20" s="337"/>
      <c r="L20" s="337"/>
      <c r="M20" s="337"/>
      <c r="N20" s="337"/>
    </row>
    <row r="21" spans="3:14" x14ac:dyDescent="0.2">
      <c r="C21" s="337"/>
      <c r="D21" s="337"/>
      <c r="E21" s="337"/>
      <c r="F21" s="337"/>
      <c r="G21" s="337"/>
      <c r="H21" s="337"/>
      <c r="I21" s="337"/>
      <c r="J21" s="337"/>
      <c r="K21" s="337"/>
      <c r="L21" s="337"/>
      <c r="M21" s="337"/>
      <c r="N21" s="337"/>
    </row>
    <row r="22" spans="3:14" x14ac:dyDescent="0.2">
      <c r="C22" s="337"/>
      <c r="D22" s="337"/>
      <c r="E22" s="337"/>
      <c r="F22" s="337"/>
      <c r="G22" s="337"/>
      <c r="H22" s="337"/>
      <c r="I22" s="337"/>
      <c r="J22" s="337"/>
      <c r="K22" s="337"/>
      <c r="L22" s="337"/>
      <c r="M22" s="337"/>
      <c r="N22" s="337"/>
    </row>
    <row r="23" spans="3:14" x14ac:dyDescent="0.2">
      <c r="C23" s="337"/>
      <c r="D23" s="337"/>
      <c r="E23" s="337"/>
      <c r="F23" s="337"/>
      <c r="G23" s="337"/>
      <c r="H23" s="337"/>
      <c r="I23" s="337"/>
      <c r="J23" s="337"/>
      <c r="K23" s="337"/>
      <c r="L23" s="337"/>
      <c r="M23" s="337"/>
      <c r="N23" s="337"/>
    </row>
    <row r="24" spans="3:14" x14ac:dyDescent="0.2">
      <c r="C24" s="337"/>
      <c r="D24" s="337"/>
      <c r="E24" s="337"/>
      <c r="F24" s="337"/>
      <c r="G24" s="337"/>
      <c r="H24" s="337"/>
      <c r="I24" s="337"/>
      <c r="J24" s="337"/>
      <c r="K24" s="337"/>
      <c r="L24" s="337"/>
      <c r="M24" s="337"/>
      <c r="N24" s="337"/>
    </row>
    <row r="25" spans="3:14" x14ac:dyDescent="0.2">
      <c r="C25" s="337"/>
      <c r="D25" s="337"/>
      <c r="E25" s="337"/>
      <c r="F25" s="337"/>
      <c r="G25" s="337"/>
      <c r="H25" s="337"/>
      <c r="I25" s="337"/>
      <c r="J25" s="337"/>
      <c r="K25" s="337"/>
      <c r="L25" s="337"/>
      <c r="M25" s="337"/>
      <c r="N25" s="337"/>
    </row>
    <row r="26" spans="3:14" x14ac:dyDescent="0.2">
      <c r="C26" s="337"/>
      <c r="D26" s="337"/>
      <c r="E26" s="337"/>
      <c r="F26" s="337"/>
      <c r="G26" s="337"/>
      <c r="H26" s="337"/>
      <c r="I26" s="337"/>
      <c r="J26" s="337"/>
      <c r="K26" s="337"/>
      <c r="L26" s="337"/>
      <c r="M26" s="337"/>
      <c r="N26" s="337"/>
    </row>
    <row r="27" spans="3:14" x14ac:dyDescent="0.2">
      <c r="C27" s="337"/>
      <c r="D27" s="337"/>
      <c r="E27" s="337"/>
      <c r="F27" s="337"/>
      <c r="G27" s="337"/>
      <c r="H27" s="337"/>
      <c r="I27" s="337"/>
      <c r="J27" s="337"/>
      <c r="K27" s="337"/>
      <c r="L27" s="337"/>
      <c r="M27" s="337"/>
      <c r="N27" s="337"/>
    </row>
    <row r="28" spans="3:14" ht="17" thickBot="1" x14ac:dyDescent="0.25">
      <c r="C28" s="182"/>
      <c r="D28" s="182"/>
      <c r="E28" s="182"/>
      <c r="F28" s="182"/>
      <c r="G28" s="182"/>
      <c r="H28" s="182"/>
      <c r="I28" s="182"/>
      <c r="J28" s="182"/>
      <c r="K28" s="182"/>
      <c r="L28" s="182"/>
      <c r="M28" s="182"/>
      <c r="N28" s="182"/>
    </row>
    <row r="29" spans="3:14" ht="17" thickTop="1" x14ac:dyDescent="0.2"/>
    <row r="30" spans="3:14" x14ac:dyDescent="0.2">
      <c r="C30" s="183" t="s">
        <v>9</v>
      </c>
      <c r="D30" s="184"/>
    </row>
    <row r="31" spans="3:14" x14ac:dyDescent="0.2">
      <c r="C31" s="338" t="s">
        <v>10</v>
      </c>
      <c r="D31" s="338"/>
      <c r="E31" s="338"/>
      <c r="F31" s="338"/>
      <c r="G31" s="338"/>
      <c r="H31" s="338"/>
      <c r="I31" s="338"/>
      <c r="J31" s="338"/>
      <c r="K31" s="338"/>
      <c r="L31" s="338"/>
      <c r="M31" s="338"/>
      <c r="N31" s="338"/>
    </row>
    <row r="32" spans="3:14" s="109" customFormat="1" x14ac:dyDescent="0.2">
      <c r="C32" s="338"/>
      <c r="D32" s="338"/>
      <c r="E32" s="338"/>
      <c r="F32" s="338"/>
      <c r="G32" s="338"/>
      <c r="H32" s="338"/>
      <c r="I32" s="338"/>
      <c r="J32" s="338"/>
      <c r="K32" s="338"/>
      <c r="L32" s="338"/>
      <c r="M32" s="338"/>
      <c r="N32" s="338"/>
    </row>
    <row r="33" spans="3:14" x14ac:dyDescent="0.2">
      <c r="C33" s="338"/>
      <c r="D33" s="338"/>
      <c r="E33" s="338"/>
      <c r="F33" s="338"/>
      <c r="G33" s="338"/>
      <c r="H33" s="338"/>
      <c r="I33" s="338"/>
      <c r="J33" s="338"/>
      <c r="K33" s="338"/>
      <c r="L33" s="338"/>
      <c r="M33" s="338"/>
      <c r="N33" s="338"/>
    </row>
    <row r="34" spans="3:14" x14ac:dyDescent="0.2">
      <c r="C34" s="338"/>
      <c r="D34" s="338"/>
      <c r="E34" s="338"/>
      <c r="F34" s="338"/>
      <c r="G34" s="338"/>
      <c r="H34" s="338"/>
      <c r="I34" s="338"/>
      <c r="J34" s="338"/>
      <c r="K34" s="338"/>
      <c r="L34" s="338"/>
      <c r="M34" s="338"/>
      <c r="N34" s="338"/>
    </row>
    <row r="35" spans="3:14" x14ac:dyDescent="0.2">
      <c r="C35" s="338"/>
      <c r="D35" s="338"/>
      <c r="E35" s="338"/>
      <c r="F35" s="338"/>
      <c r="G35" s="338"/>
      <c r="H35" s="338"/>
      <c r="I35" s="338"/>
      <c r="J35" s="338"/>
      <c r="K35" s="338"/>
      <c r="L35" s="338"/>
      <c r="M35" s="338"/>
      <c r="N35" s="338"/>
    </row>
    <row r="36" spans="3:14" ht="98" customHeight="1" x14ac:dyDescent="0.2">
      <c r="C36" s="342" t="s">
        <v>11</v>
      </c>
      <c r="D36" s="342"/>
      <c r="E36" s="342"/>
      <c r="F36" s="342"/>
      <c r="G36" s="342"/>
      <c r="H36" s="342"/>
      <c r="I36" s="342"/>
      <c r="J36" s="342"/>
      <c r="K36" s="342"/>
      <c r="L36" s="342"/>
      <c r="M36" s="342"/>
      <c r="N36" s="342"/>
    </row>
    <row r="37" spans="3:14" ht="15" customHeight="1" x14ac:dyDescent="0.2">
      <c r="C37" s="185"/>
      <c r="D37" s="181"/>
      <c r="E37" s="181"/>
      <c r="F37" s="181"/>
      <c r="G37" s="181"/>
      <c r="H37" s="181"/>
      <c r="I37" s="181"/>
      <c r="J37" s="181"/>
      <c r="K37" s="181"/>
      <c r="L37" s="181"/>
      <c r="M37" s="181"/>
      <c r="N37" s="181"/>
    </row>
    <row r="38" spans="3:14" ht="17" x14ac:dyDescent="0.2">
      <c r="C38" s="186" t="s">
        <v>12</v>
      </c>
      <c r="D38" s="181"/>
      <c r="E38" s="181"/>
      <c r="F38" s="181"/>
      <c r="G38" s="181"/>
      <c r="H38" s="181"/>
      <c r="I38" s="181"/>
      <c r="J38" s="181"/>
      <c r="K38" s="181"/>
      <c r="L38" s="181"/>
      <c r="M38" s="181"/>
      <c r="N38" s="181"/>
    </row>
    <row r="39" spans="3:14" ht="22" customHeight="1" x14ac:dyDescent="0.2">
      <c r="C39" s="181"/>
      <c r="D39" s="181"/>
      <c r="E39" s="181"/>
      <c r="F39" s="181"/>
      <c r="G39" s="181"/>
      <c r="H39" s="181"/>
      <c r="I39" s="181"/>
      <c r="J39" s="181"/>
      <c r="K39" s="181"/>
      <c r="L39" s="181"/>
      <c r="M39" s="181"/>
      <c r="N39" s="181"/>
    </row>
    <row r="40" spans="3:14" ht="17" x14ac:dyDescent="0.2">
      <c r="C40" s="181"/>
      <c r="D40" s="181" t="s">
        <v>0</v>
      </c>
      <c r="E40" s="181"/>
      <c r="F40" s="187" t="s">
        <v>13</v>
      </c>
      <c r="G40" s="181"/>
      <c r="H40" s="181"/>
      <c r="I40" s="181"/>
      <c r="J40" s="181"/>
      <c r="K40" s="187" t="s">
        <v>14</v>
      </c>
      <c r="M40" s="181"/>
      <c r="N40" s="181"/>
    </row>
    <row r="41" spans="3:14" ht="11" customHeight="1" x14ac:dyDescent="0.2">
      <c r="C41" s="181"/>
      <c r="E41" s="181"/>
      <c r="F41" s="181"/>
      <c r="G41" s="181"/>
      <c r="H41" s="181"/>
      <c r="I41" s="181"/>
      <c r="J41" s="181"/>
      <c r="K41" s="181"/>
      <c r="L41" s="181"/>
      <c r="M41" s="181"/>
      <c r="N41" s="181"/>
    </row>
    <row r="42" spans="3:14" ht="16" customHeight="1" x14ac:dyDescent="0.2">
      <c r="C42" s="185"/>
      <c r="D42" s="181" t="s">
        <v>1</v>
      </c>
      <c r="E42" s="181"/>
      <c r="F42" s="187" t="s">
        <v>15</v>
      </c>
      <c r="G42" s="181"/>
      <c r="H42" s="181"/>
      <c r="I42" s="181"/>
      <c r="J42" s="181" t="s">
        <v>16</v>
      </c>
      <c r="K42" s="187" t="s">
        <v>17</v>
      </c>
      <c r="L42" s="181"/>
      <c r="M42" s="181"/>
      <c r="N42" s="181"/>
    </row>
    <row r="43" spans="3:14" ht="25" customHeight="1" x14ac:dyDescent="0.2">
      <c r="C43" s="181"/>
      <c r="D43" s="181"/>
      <c r="E43" s="181"/>
      <c r="F43" s="181"/>
      <c r="G43" s="181"/>
      <c r="H43" s="181"/>
      <c r="I43" s="181"/>
      <c r="J43" s="181"/>
      <c r="K43" s="181"/>
      <c r="L43" s="181"/>
      <c r="M43" s="181"/>
      <c r="N43" s="181"/>
    </row>
    <row r="44" spans="3:14" x14ac:dyDescent="0.2">
      <c r="C44" s="183" t="s">
        <v>18</v>
      </c>
      <c r="D44" s="184"/>
    </row>
    <row r="45" spans="3:14" x14ac:dyDescent="0.2">
      <c r="C45" s="46"/>
    </row>
    <row r="46" spans="3:14" ht="43" customHeight="1" x14ac:dyDescent="0.2">
      <c r="C46" s="336" t="s">
        <v>19</v>
      </c>
      <c r="D46" s="336"/>
      <c r="E46" s="336"/>
      <c r="F46" s="336"/>
      <c r="G46" s="336"/>
      <c r="H46" s="336"/>
      <c r="I46" s="336"/>
      <c r="J46" s="336"/>
      <c r="K46" s="336"/>
      <c r="L46" s="336"/>
      <c r="M46" s="336"/>
      <c r="N46" s="336"/>
    </row>
    <row r="47" spans="3:14" ht="38" customHeight="1" x14ac:dyDescent="0.2">
      <c r="C47" s="338" t="s">
        <v>20</v>
      </c>
      <c r="D47" s="338"/>
      <c r="E47" s="338"/>
      <c r="F47" s="338"/>
      <c r="G47" s="338"/>
      <c r="H47" s="338"/>
      <c r="I47" s="338"/>
      <c r="J47" s="338"/>
      <c r="K47" s="338"/>
      <c r="L47" s="338"/>
      <c r="M47" s="338"/>
      <c r="N47" s="338"/>
    </row>
    <row r="48" spans="3:14" x14ac:dyDescent="0.2">
      <c r="C48" s="341" t="s">
        <v>21</v>
      </c>
      <c r="D48" s="341"/>
      <c r="E48" s="341"/>
      <c r="F48" s="341"/>
      <c r="G48" s="341"/>
      <c r="H48" s="341"/>
      <c r="I48" s="341"/>
      <c r="J48" s="341"/>
      <c r="K48" s="341"/>
      <c r="L48" s="341"/>
      <c r="M48" s="341"/>
      <c r="N48" s="341"/>
    </row>
    <row r="49" spans="3:3" x14ac:dyDescent="0.2">
      <c r="C49" s="46" t="s">
        <v>22</v>
      </c>
    </row>
    <row r="50" spans="3:3" x14ac:dyDescent="0.2">
      <c r="C50" s="46" t="s">
        <v>23</v>
      </c>
    </row>
    <row r="51" spans="3:3" x14ac:dyDescent="0.2">
      <c r="C51" s="46" t="s">
        <v>24</v>
      </c>
    </row>
    <row r="52" spans="3:3" x14ac:dyDescent="0.2">
      <c r="C52" s="46"/>
    </row>
    <row r="53" spans="3:3" x14ac:dyDescent="0.2">
      <c r="C53" s="46"/>
    </row>
    <row r="54" spans="3:3" x14ac:dyDescent="0.2">
      <c r="C54" s="46"/>
    </row>
    <row r="55" spans="3:3" x14ac:dyDescent="0.2">
      <c r="C55" s="46"/>
    </row>
    <row r="56" spans="3:3" x14ac:dyDescent="0.2">
      <c r="C56" s="46"/>
    </row>
    <row r="57" spans="3:3" x14ac:dyDescent="0.2">
      <c r="C57" s="46"/>
    </row>
    <row r="58" spans="3:3" x14ac:dyDescent="0.2">
      <c r="C58" s="46"/>
    </row>
    <row r="59" spans="3:3" x14ac:dyDescent="0.2">
      <c r="C59" s="46"/>
    </row>
    <row r="60" spans="3:3" x14ac:dyDescent="0.2">
      <c r="C60" s="46"/>
    </row>
    <row r="61" spans="3:3" x14ac:dyDescent="0.2">
      <c r="C61" s="46"/>
    </row>
    <row r="62" spans="3:3" x14ac:dyDescent="0.2">
      <c r="C62" s="46"/>
    </row>
    <row r="63" spans="3:3" x14ac:dyDescent="0.2">
      <c r="C63" s="46"/>
    </row>
    <row r="64" spans="3:3" x14ac:dyDescent="0.2">
      <c r="C64" s="46"/>
    </row>
    <row r="65" spans="3:14" x14ac:dyDescent="0.2">
      <c r="C65" s="46"/>
    </row>
    <row r="66" spans="3:14" x14ac:dyDescent="0.2">
      <c r="C66" s="46"/>
    </row>
    <row r="67" spans="3:14" x14ac:dyDescent="0.2">
      <c r="C67" s="46"/>
    </row>
    <row r="68" spans="3:14" x14ac:dyDescent="0.2">
      <c r="C68" s="46"/>
    </row>
    <row r="69" spans="3:14" x14ac:dyDescent="0.2">
      <c r="C69" s="46"/>
    </row>
    <row r="70" spans="3:14" x14ac:dyDescent="0.2">
      <c r="C70" s="46"/>
    </row>
    <row r="71" spans="3:14" x14ac:dyDescent="0.2">
      <c r="C71" s="46"/>
    </row>
    <row r="72" spans="3:14" x14ac:dyDescent="0.2">
      <c r="C72" s="46"/>
    </row>
    <row r="73" spans="3:14" x14ac:dyDescent="0.2">
      <c r="C73" s="46"/>
    </row>
    <row r="74" spans="3:14" x14ac:dyDescent="0.2">
      <c r="C74" s="46"/>
    </row>
    <row r="75" spans="3:14" x14ac:dyDescent="0.2">
      <c r="C75" s="46"/>
    </row>
    <row r="76" spans="3:14" ht="16" customHeight="1" x14ac:dyDescent="0.2">
      <c r="C76" s="46"/>
    </row>
    <row r="77" spans="3:14" x14ac:dyDescent="0.2">
      <c r="C77" s="343" t="s">
        <v>25</v>
      </c>
      <c r="D77" s="343"/>
      <c r="E77" s="343"/>
      <c r="F77" s="343"/>
    </row>
    <row r="78" spans="3:14" x14ac:dyDescent="0.2">
      <c r="C78" s="189"/>
    </row>
    <row r="79" spans="3:14" x14ac:dyDescent="0.2">
      <c r="C79" s="338" t="s">
        <v>26</v>
      </c>
      <c r="D79" s="338"/>
      <c r="E79" s="338"/>
      <c r="F79" s="338"/>
      <c r="G79" s="338"/>
      <c r="H79" s="338"/>
      <c r="I79" s="338"/>
      <c r="J79" s="338"/>
      <c r="K79" s="338"/>
      <c r="L79" s="338"/>
      <c r="M79" s="338"/>
      <c r="N79" s="338"/>
    </row>
    <row r="80" spans="3:14" x14ac:dyDescent="0.2">
      <c r="C80" s="338"/>
      <c r="D80" s="338"/>
      <c r="E80" s="338"/>
      <c r="F80" s="338"/>
      <c r="G80" s="338"/>
      <c r="H80" s="338"/>
      <c r="I80" s="338"/>
      <c r="J80" s="338"/>
      <c r="K80" s="338"/>
      <c r="L80" s="338"/>
      <c r="M80" s="338"/>
      <c r="N80" s="338"/>
    </row>
    <row r="81" spans="3:14" ht="18.5" customHeight="1" x14ac:dyDescent="0.2">
      <c r="C81" s="338" t="s">
        <v>27</v>
      </c>
      <c r="D81" s="338"/>
      <c r="E81" s="338"/>
      <c r="F81" s="338"/>
      <c r="G81" s="338"/>
      <c r="H81" s="338"/>
      <c r="I81" s="338"/>
      <c r="J81" s="338"/>
      <c r="K81" s="338"/>
      <c r="L81" s="338"/>
      <c r="M81" s="338"/>
      <c r="N81" s="338"/>
    </row>
    <row r="82" spans="3:14" ht="16" customHeight="1" x14ac:dyDescent="0.2">
      <c r="C82" s="188"/>
      <c r="D82" s="190"/>
      <c r="E82" s="190"/>
      <c r="F82" s="190"/>
      <c r="G82" s="190"/>
      <c r="H82" s="190"/>
      <c r="I82" s="190"/>
      <c r="J82" s="190"/>
      <c r="K82" s="190"/>
      <c r="L82" s="190"/>
      <c r="M82" s="190"/>
      <c r="N82" s="190"/>
    </row>
    <row r="83" spans="3:14" x14ac:dyDescent="0.2">
      <c r="C83" s="183" t="s">
        <v>28</v>
      </c>
      <c r="D83" s="184"/>
      <c r="E83" s="184"/>
    </row>
    <row r="84" spans="3:14" ht="16" customHeight="1" x14ac:dyDescent="0.2">
      <c r="C84" s="191"/>
    </row>
    <row r="85" spans="3:14" x14ac:dyDescent="0.2">
      <c r="C85" s="46" t="s">
        <v>29</v>
      </c>
    </row>
    <row r="86" spans="3:14" x14ac:dyDescent="0.2">
      <c r="C86" s="46" t="s">
        <v>30</v>
      </c>
    </row>
    <row r="87" spans="3:14" x14ac:dyDescent="0.2">
      <c r="C87" s="46" t="s">
        <v>31</v>
      </c>
    </row>
    <row r="88" spans="3:14" x14ac:dyDescent="0.2">
      <c r="C88" s="336" t="s">
        <v>32</v>
      </c>
      <c r="D88" s="336"/>
      <c r="E88" s="336"/>
      <c r="F88" s="336"/>
      <c r="G88" s="336"/>
      <c r="H88" s="336"/>
      <c r="I88" s="336"/>
      <c r="J88" s="336"/>
      <c r="K88" s="336"/>
      <c r="L88" s="336"/>
      <c r="M88" s="336"/>
    </row>
    <row r="89" spans="3:14" x14ac:dyDescent="0.2">
      <c r="C89" s="336"/>
      <c r="D89" s="336"/>
      <c r="E89" s="336"/>
      <c r="F89" s="336"/>
      <c r="G89" s="336"/>
      <c r="H89" s="336"/>
      <c r="I89" s="336"/>
      <c r="J89" s="336"/>
      <c r="K89" s="336"/>
      <c r="L89" s="336"/>
      <c r="M89" s="336"/>
    </row>
    <row r="90" spans="3:14" x14ac:dyDescent="0.2">
      <c r="C90" s="338" t="s">
        <v>33</v>
      </c>
      <c r="D90" s="338"/>
      <c r="E90" s="338"/>
      <c r="F90" s="338"/>
      <c r="G90" s="338"/>
      <c r="H90" s="338"/>
      <c r="I90" s="338"/>
      <c r="J90" s="338"/>
      <c r="K90" s="338"/>
      <c r="L90" s="338"/>
      <c r="M90" s="338"/>
    </row>
    <row r="91" spans="3:14" x14ac:dyDescent="0.2">
      <c r="C91" s="338"/>
      <c r="D91" s="338"/>
      <c r="E91" s="338"/>
      <c r="F91" s="338"/>
      <c r="G91" s="338"/>
      <c r="H91" s="338"/>
      <c r="I91" s="338"/>
      <c r="J91" s="338"/>
      <c r="K91" s="338"/>
      <c r="L91" s="338"/>
      <c r="M91" s="338"/>
    </row>
    <row r="92" spans="3:14" x14ac:dyDescent="0.2">
      <c r="C92" s="338"/>
      <c r="D92" s="338"/>
      <c r="E92" s="338"/>
      <c r="F92" s="338"/>
      <c r="G92" s="338"/>
      <c r="H92" s="338"/>
      <c r="I92" s="338"/>
      <c r="J92" s="338"/>
      <c r="K92" s="338"/>
      <c r="L92" s="338"/>
      <c r="M92" s="338"/>
    </row>
    <row r="93" spans="3:14" x14ac:dyDescent="0.2">
      <c r="C93" s="46" t="s">
        <v>34</v>
      </c>
    </row>
    <row r="94" spans="3:14" x14ac:dyDescent="0.2">
      <c r="C94" s="335" t="s">
        <v>35</v>
      </c>
      <c r="D94" s="335"/>
      <c r="E94" s="335"/>
      <c r="F94" s="335"/>
      <c r="G94" s="335"/>
      <c r="H94" s="335"/>
      <c r="I94" s="335"/>
      <c r="J94" s="335"/>
      <c r="K94" s="335"/>
      <c r="L94" s="335"/>
      <c r="M94" s="335"/>
    </row>
    <row r="95" spans="3:14" x14ac:dyDescent="0.2">
      <c r="C95" s="187" t="s">
        <v>36</v>
      </c>
      <c r="D95" s="181"/>
      <c r="E95" s="181"/>
      <c r="F95" s="181"/>
      <c r="G95" s="181"/>
      <c r="H95" s="181"/>
      <c r="I95" s="181"/>
      <c r="J95" s="181"/>
      <c r="K95" s="181"/>
      <c r="L95" s="181"/>
      <c r="M95" s="181"/>
    </row>
    <row r="96" spans="3:14" x14ac:dyDescent="0.2">
      <c r="C96" s="187" t="s">
        <v>37</v>
      </c>
      <c r="D96" s="181"/>
      <c r="E96" s="181"/>
      <c r="F96" s="181"/>
      <c r="G96" s="181"/>
      <c r="H96" s="181"/>
      <c r="I96" s="181"/>
      <c r="J96" s="181"/>
      <c r="K96" s="181"/>
      <c r="L96" s="181"/>
      <c r="M96" s="181"/>
    </row>
    <row r="97" spans="3:16" ht="45" customHeight="1" x14ac:dyDescent="0.2">
      <c r="C97" s="338" t="s">
        <v>38</v>
      </c>
      <c r="D97" s="338"/>
      <c r="E97" s="338"/>
      <c r="F97" s="338"/>
      <c r="G97" s="338"/>
      <c r="H97" s="338"/>
      <c r="I97" s="338"/>
      <c r="J97" s="338"/>
      <c r="K97" s="338"/>
      <c r="L97" s="338"/>
      <c r="M97" s="338"/>
      <c r="N97" s="338"/>
      <c r="O97" s="338"/>
      <c r="P97" s="338"/>
    </row>
    <row r="98" spans="3:16" x14ac:dyDescent="0.2">
      <c r="C98" s="336" t="s">
        <v>39</v>
      </c>
      <c r="D98" s="336"/>
      <c r="E98" s="336"/>
      <c r="F98" s="336"/>
      <c r="G98" s="336"/>
      <c r="H98" s="336"/>
      <c r="I98" s="336"/>
      <c r="J98" s="336"/>
      <c r="K98" s="336"/>
      <c r="L98" s="336"/>
      <c r="M98" s="336"/>
    </row>
    <row r="99" spans="3:16" x14ac:dyDescent="0.2">
      <c r="C99" s="46" t="s">
        <v>40</v>
      </c>
      <c r="D99" s="188"/>
      <c r="E99" s="188"/>
      <c r="F99" s="188"/>
      <c r="G99" s="188"/>
      <c r="H99" s="188"/>
      <c r="I99" s="188"/>
      <c r="J99" s="188"/>
      <c r="K99" s="188"/>
      <c r="L99" s="188"/>
      <c r="M99" s="188"/>
    </row>
    <row r="100" spans="3:16" x14ac:dyDescent="0.2">
      <c r="C100" s="46" t="s">
        <v>41</v>
      </c>
    </row>
    <row r="101" spans="3:16" x14ac:dyDescent="0.2">
      <c r="C101" s="46" t="s">
        <v>42</v>
      </c>
    </row>
    <row r="102" spans="3:16" x14ac:dyDescent="0.2">
      <c r="C102" s="46" t="s">
        <v>43</v>
      </c>
    </row>
    <row r="103" spans="3:16" x14ac:dyDescent="0.2">
      <c r="C103" s="46" t="s">
        <v>44</v>
      </c>
    </row>
    <row r="104" spans="3:16" x14ac:dyDescent="0.2">
      <c r="C104" s="46"/>
    </row>
    <row r="105" spans="3:16" x14ac:dyDescent="0.2">
      <c r="C105" s="46"/>
    </row>
    <row r="106" spans="3:16" x14ac:dyDescent="0.2">
      <c r="C106" s="46"/>
    </row>
    <row r="107" spans="3:16" x14ac:dyDescent="0.2">
      <c r="C107" s="46"/>
    </row>
    <row r="108" spans="3:16" x14ac:dyDescent="0.2">
      <c r="C108" s="46"/>
    </row>
    <row r="109" spans="3:16" x14ac:dyDescent="0.2">
      <c r="C109" s="46"/>
    </row>
    <row r="110" spans="3:16" x14ac:dyDescent="0.2">
      <c r="C110" s="46"/>
    </row>
    <row r="111" spans="3:16" x14ac:dyDescent="0.2">
      <c r="C111" s="46"/>
    </row>
    <row r="112" spans="3:16" x14ac:dyDescent="0.2">
      <c r="C112" s="46"/>
    </row>
    <row r="113" spans="3:3" x14ac:dyDescent="0.2">
      <c r="C113" s="46"/>
    </row>
    <row r="114" spans="3:3" x14ac:dyDescent="0.2">
      <c r="C114" s="46"/>
    </row>
    <row r="115" spans="3:3" x14ac:dyDescent="0.2">
      <c r="C115" s="46"/>
    </row>
    <row r="116" spans="3:3" x14ac:dyDescent="0.2">
      <c r="C116" s="46"/>
    </row>
    <row r="117" spans="3:3" x14ac:dyDescent="0.2">
      <c r="C117" s="46"/>
    </row>
    <row r="118" spans="3:3" x14ac:dyDescent="0.2">
      <c r="C118" s="46"/>
    </row>
    <row r="119" spans="3:3" x14ac:dyDescent="0.2">
      <c r="C119" s="46"/>
    </row>
    <row r="120" spans="3:3" x14ac:dyDescent="0.2">
      <c r="C120" s="46"/>
    </row>
    <row r="121" spans="3:3" x14ac:dyDescent="0.2">
      <c r="C121" s="46"/>
    </row>
    <row r="122" spans="3:3" x14ac:dyDescent="0.2">
      <c r="C122" s="46"/>
    </row>
    <row r="123" spans="3:3" x14ac:dyDescent="0.2">
      <c r="C123" s="46"/>
    </row>
    <row r="124" spans="3:3" x14ac:dyDescent="0.2">
      <c r="C124" s="46"/>
    </row>
    <row r="125" spans="3:3" x14ac:dyDescent="0.2">
      <c r="C125" s="46"/>
    </row>
    <row r="126" spans="3:3" x14ac:dyDescent="0.2">
      <c r="C126" s="46"/>
    </row>
    <row r="127" spans="3:3" x14ac:dyDescent="0.2">
      <c r="C127" s="46"/>
    </row>
    <row r="128" spans="3:3" x14ac:dyDescent="0.2">
      <c r="C128" s="46"/>
    </row>
    <row r="129" spans="3:13" x14ac:dyDescent="0.2">
      <c r="C129" s="46"/>
    </row>
    <row r="130" spans="3:13" x14ac:dyDescent="0.2">
      <c r="C130" s="339" t="s">
        <v>45</v>
      </c>
      <c r="D130" s="339"/>
      <c r="E130" s="339"/>
      <c r="F130" s="339"/>
      <c r="G130" s="339"/>
      <c r="H130" s="339"/>
      <c r="I130" s="339"/>
      <c r="J130" s="339"/>
      <c r="K130" s="339"/>
      <c r="L130" s="339"/>
    </row>
    <row r="131" spans="3:13" x14ac:dyDescent="0.2">
      <c r="C131" s="46"/>
    </row>
    <row r="132" spans="3:13" x14ac:dyDescent="0.2">
      <c r="C132" s="183" t="s">
        <v>46</v>
      </c>
      <c r="D132" s="184"/>
    </row>
    <row r="133" spans="3:13" x14ac:dyDescent="0.2">
      <c r="C133" s="46"/>
    </row>
    <row r="134" spans="3:13" ht="75" customHeight="1" x14ac:dyDescent="0.2">
      <c r="C134" s="338" t="s">
        <v>47</v>
      </c>
      <c r="D134" s="338"/>
      <c r="E134" s="338"/>
      <c r="F134" s="340" t="s">
        <v>48</v>
      </c>
      <c r="G134" s="340"/>
    </row>
    <row r="135" spans="3:13" ht="18.5" customHeight="1" x14ac:dyDescent="0.2">
      <c r="C135" s="338"/>
      <c r="D135" s="338"/>
      <c r="E135" s="338"/>
      <c r="F135" s="340"/>
      <c r="G135" s="340"/>
    </row>
    <row r="136" spans="3:13" ht="16" customHeight="1" x14ac:dyDescent="0.2">
      <c r="C136" s="46"/>
    </row>
    <row r="137" spans="3:13" x14ac:dyDescent="0.2">
      <c r="C137" s="183" t="s">
        <v>49</v>
      </c>
      <c r="D137" s="184"/>
      <c r="E137" s="184"/>
      <c r="F137" s="184"/>
      <c r="G137" s="184"/>
    </row>
    <row r="138" spans="3:13" x14ac:dyDescent="0.2">
      <c r="C138" s="46"/>
    </row>
    <row r="139" spans="3:13" x14ac:dyDescent="0.2">
      <c r="C139" s="46" t="s">
        <v>50</v>
      </c>
    </row>
    <row r="140" spans="3:13" ht="16" customHeight="1" x14ac:dyDescent="0.2">
      <c r="C140" s="338" t="s">
        <v>51</v>
      </c>
      <c r="D140" s="338"/>
      <c r="E140" s="338"/>
      <c r="F140" s="338"/>
      <c r="G140" s="338"/>
      <c r="H140" s="338"/>
      <c r="I140" s="338"/>
      <c r="J140" s="338"/>
      <c r="K140" s="338"/>
      <c r="L140" s="338"/>
      <c r="M140" s="338"/>
    </row>
    <row r="141" spans="3:13" x14ac:dyDescent="0.2">
      <c r="C141" s="338"/>
      <c r="D141" s="338"/>
      <c r="E141" s="338"/>
      <c r="F141" s="338"/>
      <c r="G141" s="338"/>
      <c r="H141" s="338"/>
      <c r="I141" s="338"/>
      <c r="J141" s="338"/>
      <c r="K141" s="338"/>
      <c r="L141" s="338"/>
      <c r="M141" s="338"/>
    </row>
    <row r="142" spans="3:13" x14ac:dyDescent="0.2">
      <c r="C142" s="46"/>
    </row>
    <row r="143" spans="3:13" x14ac:dyDescent="0.2">
      <c r="C143" s="183" t="s">
        <v>52</v>
      </c>
      <c r="D143" s="184"/>
    </row>
    <row r="144" spans="3:13" x14ac:dyDescent="0.2">
      <c r="C144" s="191"/>
    </row>
    <row r="145" spans="3:15" x14ac:dyDescent="0.2">
      <c r="C145" s="337" t="s">
        <v>53</v>
      </c>
      <c r="D145" s="337"/>
      <c r="E145" s="337"/>
      <c r="F145" s="337"/>
      <c r="G145" s="337"/>
      <c r="H145" s="337"/>
      <c r="I145" s="337"/>
      <c r="J145" s="337"/>
      <c r="K145" s="337"/>
      <c r="L145" s="337"/>
      <c r="M145" s="337"/>
    </row>
    <row r="146" spans="3:15" ht="16" customHeight="1" x14ac:dyDescent="0.2">
      <c r="C146" s="337"/>
      <c r="D146" s="337"/>
      <c r="E146" s="337"/>
      <c r="F146" s="337"/>
      <c r="G146" s="337"/>
      <c r="H146" s="337"/>
      <c r="I146" s="337"/>
      <c r="J146" s="337"/>
      <c r="K146" s="337"/>
      <c r="L146" s="337"/>
      <c r="M146" s="337"/>
      <c r="N146" s="181"/>
      <c r="O146" s="181"/>
    </row>
    <row r="147" spans="3:15" x14ac:dyDescent="0.2">
      <c r="C147" s="337"/>
      <c r="D147" s="337"/>
      <c r="E147" s="337"/>
      <c r="F147" s="337"/>
      <c r="G147" s="337"/>
      <c r="H147" s="337"/>
      <c r="I147" s="337"/>
      <c r="J147" s="337"/>
      <c r="K147" s="337"/>
      <c r="L147" s="337"/>
      <c r="M147" s="337"/>
      <c r="N147" s="181"/>
      <c r="O147" s="181"/>
    </row>
    <row r="148" spans="3:15" x14ac:dyDescent="0.2">
      <c r="C148" s="337"/>
      <c r="D148" s="337"/>
      <c r="E148" s="337"/>
      <c r="F148" s="337"/>
      <c r="G148" s="337"/>
      <c r="H148" s="337"/>
      <c r="I148" s="337"/>
      <c r="J148" s="337"/>
      <c r="K148" s="337"/>
      <c r="L148" s="337"/>
      <c r="M148" s="337"/>
      <c r="N148" s="181"/>
      <c r="O148" s="181"/>
    </row>
    <row r="149" spans="3:15" x14ac:dyDescent="0.2">
      <c r="C149" s="181"/>
      <c r="D149" s="181"/>
      <c r="E149" s="181"/>
      <c r="F149" s="181"/>
      <c r="G149" s="181"/>
      <c r="H149" s="181"/>
      <c r="I149" s="181"/>
      <c r="J149" s="181"/>
      <c r="K149" s="181"/>
      <c r="L149" s="181"/>
      <c r="M149" s="181"/>
      <c r="N149" s="181"/>
      <c r="O149" s="181"/>
    </row>
    <row r="150" spans="3:15" x14ac:dyDescent="0.2">
      <c r="C150" s="188"/>
      <c r="D150" s="188"/>
      <c r="E150" s="188"/>
      <c r="F150" s="188"/>
      <c r="G150" s="188"/>
      <c r="H150" s="188"/>
      <c r="I150" s="188"/>
      <c r="J150" s="188"/>
      <c r="K150" s="188"/>
      <c r="L150" s="188"/>
      <c r="M150" s="188"/>
      <c r="N150" s="181"/>
      <c r="O150" s="181"/>
    </row>
    <row r="151" spans="3:15" x14ac:dyDescent="0.2">
      <c r="C151" s="46"/>
      <c r="N151" s="188"/>
    </row>
    <row r="152" spans="3:15" x14ac:dyDescent="0.2">
      <c r="C152" s="46"/>
    </row>
    <row r="153" spans="3:15" x14ac:dyDescent="0.2">
      <c r="C153" s="46"/>
    </row>
  </sheetData>
  <mergeCells count="27">
    <mergeCell ref="C15:N27"/>
    <mergeCell ref="A11:R12"/>
    <mergeCell ref="O1:P2"/>
    <mergeCell ref="E2:I3"/>
    <mergeCell ref="O3:P4"/>
    <mergeCell ref="E6:F7"/>
    <mergeCell ref="G6:H7"/>
    <mergeCell ref="I6:K7"/>
    <mergeCell ref="L6:N7"/>
    <mergeCell ref="C88:M89"/>
    <mergeCell ref="C90:M92"/>
    <mergeCell ref="C46:N46"/>
    <mergeCell ref="C48:N48"/>
    <mergeCell ref="C31:N35"/>
    <mergeCell ref="C79:N80"/>
    <mergeCell ref="C36:N36"/>
    <mergeCell ref="C77:F77"/>
    <mergeCell ref="C47:N47"/>
    <mergeCell ref="C81:N81"/>
    <mergeCell ref="C94:M94"/>
    <mergeCell ref="C98:M98"/>
    <mergeCell ref="C145:M148"/>
    <mergeCell ref="C140:M141"/>
    <mergeCell ref="C130:L130"/>
    <mergeCell ref="C97:P97"/>
    <mergeCell ref="C134:E135"/>
    <mergeCell ref="F134:G135"/>
  </mergeCells>
  <hyperlinks>
    <hyperlink ref="O1:P2" location="'READ FIRST User Guide'!A1" display="User Guide" xr:uid="{DEC0FBD6-33F6-C546-9307-A42F4F015A1F}"/>
    <hyperlink ref="O3:P4" location="Glossary!A1" display="Glossary" xr:uid="{0ABA31DD-7718-F847-9E1B-FA5F29CA81F4}"/>
    <hyperlink ref="E6:F7" location="'1. Start Page'!A1" display="Overview" xr:uid="{2C6C0007-5C51-2645-8EDE-8547B5EB7BFB}"/>
    <hyperlink ref="G6:H7" location="'2. Enabling Conditions Overview'!A1" display="Enabling Conditions" xr:uid="{B28FFD84-BB0E-0D47-93E7-616A010FC27C}"/>
    <hyperlink ref="L6:N7" location="'15. Step 4. Consideration'!A1" display="Implementation" xr:uid="{74EEF9F3-FF38-CD43-AC90-62CDECC0C467}"/>
    <hyperlink ref="I6:K7" location="'14. Prerequisite Steps 1-3'!A1" display="Prerequisites" xr:uid="{EE5F37CE-6605-1448-922D-2383291AB7B9}"/>
  </hyperlinks>
  <pageMargins left="0.7" right="0.7" top="0.75" bottom="0.75" header="0.3" footer="0.3"/>
  <pageSetup orientation="portrait" horizontalDpi="1200" verticalDpi="1200" r:id="rId1"/>
  <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50D2C-7208-334B-8D7F-6710FD802803}">
  <sheetPr codeName="Sheet9"/>
  <dimension ref="A1:Y125"/>
  <sheetViews>
    <sheetView showGridLines="0" showRowColHeaders="0" topLeftCell="A4" zoomScaleNormal="100" workbookViewId="0">
      <selection activeCell="I15" sqref="I15:Q17"/>
    </sheetView>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73" customWidth="1"/>
    <col min="5" max="5" width="22.6640625" style="273" customWidth="1"/>
    <col min="6"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x14ac:dyDescent="0.2">
      <c r="A1" s="284"/>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x14ac:dyDescent="0.2">
      <c r="A7" s="33"/>
      <c r="B7" s="34"/>
      <c r="C7" s="34"/>
      <c r="D7" s="34"/>
      <c r="E7" s="462"/>
      <c r="F7" s="462"/>
      <c r="G7" s="462"/>
      <c r="H7" s="462"/>
      <c r="I7" s="462"/>
      <c r="J7" s="462"/>
      <c r="K7" s="462"/>
      <c r="L7" s="462"/>
      <c r="M7" s="462"/>
      <c r="N7" s="462"/>
      <c r="O7" s="35"/>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D10" s="23"/>
      <c r="E10" s="23"/>
      <c r="F10" s="39"/>
      <c r="S10" s="40"/>
      <c r="T10" s="41"/>
    </row>
    <row r="11" spans="1:25" ht="16" customHeight="1" x14ac:dyDescent="0.2">
      <c r="A11" s="42"/>
      <c r="D11" s="23"/>
      <c r="E11" s="23"/>
      <c r="F11" s="39"/>
      <c r="S11" s="43"/>
    </row>
    <row r="12" spans="1:25" ht="16" customHeight="1" x14ac:dyDescent="0.2">
      <c r="A12" s="42"/>
      <c r="D12" s="23"/>
      <c r="E12" s="23"/>
      <c r="H12" s="430" t="str">
        <f>IF(H63=0,"✓","✗")</f>
        <v>✗</v>
      </c>
      <c r="I12" s="426" t="s">
        <v>103</v>
      </c>
      <c r="J12" s="426"/>
      <c r="K12" s="426"/>
      <c r="L12" s="426"/>
      <c r="M12" s="426"/>
      <c r="N12" s="426"/>
      <c r="O12" s="426"/>
      <c r="P12" s="426"/>
      <c r="Q12" s="426"/>
      <c r="S12" s="43"/>
    </row>
    <row r="13" spans="1:25" ht="16" customHeight="1" x14ac:dyDescent="0.2">
      <c r="A13" s="42"/>
      <c r="D13" s="23"/>
      <c r="E13" s="23"/>
      <c r="H13" s="431"/>
      <c r="I13" s="427"/>
      <c r="J13" s="427"/>
      <c r="K13" s="427"/>
      <c r="L13" s="427"/>
      <c r="M13" s="427"/>
      <c r="N13" s="427"/>
      <c r="O13" s="427"/>
      <c r="P13" s="427"/>
      <c r="Q13" s="427"/>
      <c r="S13" s="43"/>
    </row>
    <row r="14" spans="1:25" ht="16" customHeight="1" x14ac:dyDescent="0.2">
      <c r="A14" s="42"/>
      <c r="D14" s="23"/>
      <c r="E14" s="23"/>
      <c r="S14" s="43"/>
    </row>
    <row r="15" spans="1:25" ht="16" customHeight="1" x14ac:dyDescent="0.2">
      <c r="A15" s="42"/>
      <c r="D15" s="23"/>
      <c r="E15" s="23"/>
      <c r="H15" s="23" t="s">
        <v>165</v>
      </c>
      <c r="I15" s="461" t="s">
        <v>213</v>
      </c>
      <c r="J15" s="461"/>
      <c r="K15" s="461"/>
      <c r="L15" s="461"/>
      <c r="M15" s="461"/>
      <c r="N15" s="461"/>
      <c r="O15" s="461"/>
      <c r="P15" s="461"/>
      <c r="Q15" s="461"/>
      <c r="S15" s="43"/>
    </row>
    <row r="16" spans="1:25" ht="16" customHeight="1" x14ac:dyDescent="0.2">
      <c r="A16" s="42"/>
      <c r="D16" s="23"/>
      <c r="E16" s="23"/>
      <c r="I16" s="461"/>
      <c r="J16" s="461"/>
      <c r="K16" s="461"/>
      <c r="L16" s="461"/>
      <c r="M16" s="461"/>
      <c r="N16" s="461"/>
      <c r="O16" s="461"/>
      <c r="P16" s="461"/>
      <c r="Q16" s="461"/>
      <c r="S16" s="43"/>
    </row>
    <row r="17" spans="1:19" ht="16" customHeight="1" x14ac:dyDescent="0.2">
      <c r="A17" s="42"/>
      <c r="B17" s="41"/>
      <c r="F17" s="39"/>
      <c r="I17" s="461"/>
      <c r="J17" s="461"/>
      <c r="K17" s="461"/>
      <c r="L17" s="461"/>
      <c r="M17" s="461"/>
      <c r="N17" s="461"/>
      <c r="O17" s="461"/>
      <c r="P17" s="461"/>
      <c r="Q17" s="461"/>
      <c r="S17" s="43"/>
    </row>
    <row r="18" spans="1:19" ht="16" customHeight="1" x14ac:dyDescent="0.2">
      <c r="A18" s="42"/>
      <c r="B18" s="41"/>
      <c r="C18" s="414" t="str">
        <f>'3. Community Representation'!H12</f>
        <v>✗</v>
      </c>
      <c r="D18" s="418" t="s">
        <v>111</v>
      </c>
      <c r="E18" s="418"/>
      <c r="F18" s="410" t="str">
        <f>CONCATENATE("completed: ",4-'3. Community Representation'!H63,"/4")</f>
        <v>completed: 0/4</v>
      </c>
      <c r="H18" s="23" t="s">
        <v>167</v>
      </c>
      <c r="I18" s="444" t="s">
        <v>214</v>
      </c>
      <c r="J18" s="444"/>
      <c r="K18" s="444"/>
      <c r="L18" s="444"/>
      <c r="M18" s="444"/>
      <c r="N18" s="444"/>
      <c r="O18" s="444"/>
      <c r="P18" s="444"/>
      <c r="Q18" s="444"/>
      <c r="S18" s="43"/>
    </row>
    <row r="19" spans="1:19" ht="28" customHeight="1" x14ac:dyDescent="0.2">
      <c r="A19" s="42"/>
      <c r="B19" s="274"/>
      <c r="C19" s="415"/>
      <c r="D19" s="419"/>
      <c r="E19" s="419"/>
      <c r="F19" s="411"/>
      <c r="I19" s="444"/>
      <c r="J19" s="444"/>
      <c r="K19" s="444"/>
      <c r="L19" s="444"/>
      <c r="M19" s="444"/>
      <c r="N19" s="444"/>
      <c r="O19" s="444"/>
      <c r="P19" s="444"/>
      <c r="Q19" s="444"/>
      <c r="S19" s="43"/>
    </row>
    <row r="20" spans="1:19" ht="16" customHeight="1" x14ac:dyDescent="0.2">
      <c r="A20" s="42"/>
      <c r="B20" s="41"/>
      <c r="C20" s="416"/>
      <c r="D20" s="420"/>
      <c r="E20" s="420"/>
      <c r="F20" s="276"/>
      <c r="H20" s="271"/>
      <c r="I20" s="271"/>
      <c r="J20" s="271"/>
      <c r="K20" s="271"/>
      <c r="L20" s="271"/>
      <c r="M20" s="271"/>
      <c r="N20" s="271"/>
      <c r="O20" s="271"/>
      <c r="P20" s="271"/>
      <c r="Q20" s="271"/>
      <c r="S20" s="43"/>
    </row>
    <row r="21" spans="1:19" ht="16" customHeight="1" x14ac:dyDescent="0.2">
      <c r="A21" s="42"/>
      <c r="B21" s="41"/>
      <c r="C21" s="272"/>
      <c r="F21" s="39"/>
      <c r="S21" s="43"/>
    </row>
    <row r="22" spans="1:19" ht="16" customHeight="1" thickBot="1" x14ac:dyDescent="0.25">
      <c r="A22" s="42"/>
      <c r="B22" s="41"/>
      <c r="C22" s="414" t="str">
        <f>'4.  Gender'!H12</f>
        <v>✗</v>
      </c>
      <c r="D22" s="423" t="s">
        <v>199</v>
      </c>
      <c r="E22" s="423"/>
      <c r="F22" s="410" t="str">
        <f>CONCATENATE("completed: ",3-'4.  Gender'!H63,"/3")</f>
        <v>completed: 0/3</v>
      </c>
      <c r="H22" s="442" t="s">
        <v>168</v>
      </c>
      <c r="I22" s="442"/>
      <c r="J22" s="442"/>
      <c r="K22" s="442"/>
      <c r="L22" s="442"/>
      <c r="M22" s="442"/>
      <c r="N22" s="442"/>
      <c r="O22" s="442"/>
      <c r="P22" s="442"/>
      <c r="Q22" s="442"/>
      <c r="S22" s="43"/>
    </row>
    <row r="23" spans="1:19" ht="16" customHeight="1" thickTop="1" x14ac:dyDescent="0.2">
      <c r="A23" s="42"/>
      <c r="B23" s="274"/>
      <c r="C23" s="415"/>
      <c r="D23" s="424"/>
      <c r="E23" s="424"/>
      <c r="F23" s="411"/>
      <c r="S23" s="43"/>
    </row>
    <row r="24" spans="1:19" ht="16" customHeight="1" x14ac:dyDescent="0.2">
      <c r="A24" s="42"/>
      <c r="B24" s="41"/>
      <c r="C24" s="416"/>
      <c r="D24" s="425"/>
      <c r="E24" s="425"/>
      <c r="F24" s="276"/>
      <c r="H24" s="412" t="str">
        <f>IF(R25=FALSE,"✗",IF(R26=TRUE,"✓","✗"))</f>
        <v>✗</v>
      </c>
      <c r="I24" s="434" t="s">
        <v>215</v>
      </c>
      <c r="J24" s="434"/>
      <c r="K24" s="434"/>
      <c r="L24" s="434"/>
      <c r="M24" s="434"/>
      <c r="N24" s="434"/>
      <c r="O24" s="449" t="s">
        <v>170</v>
      </c>
      <c r="P24" s="450"/>
      <c r="Q24" s="450"/>
      <c r="R24" s="22" t="s">
        <v>171</v>
      </c>
      <c r="S24" s="43"/>
    </row>
    <row r="25" spans="1:19" ht="16" customHeight="1" x14ac:dyDescent="0.2">
      <c r="A25" s="42"/>
      <c r="B25" s="41"/>
      <c r="C25" s="272"/>
      <c r="F25" s="39"/>
      <c r="H25" s="412"/>
      <c r="I25" s="434"/>
      <c r="J25" s="434"/>
      <c r="K25" s="434"/>
      <c r="L25" s="434"/>
      <c r="M25" s="434"/>
      <c r="N25" s="434"/>
      <c r="O25" s="450"/>
      <c r="P25" s="450"/>
      <c r="Q25" s="450"/>
      <c r="R25" s="23" t="b">
        <f>ISNUMBER(SEARCH(R24,O24))</f>
        <v>1</v>
      </c>
      <c r="S25" s="43"/>
    </row>
    <row r="26" spans="1:19" ht="16" customHeight="1" x14ac:dyDescent="0.2">
      <c r="A26" s="42"/>
      <c r="B26" s="41"/>
      <c r="C26" s="414" t="str">
        <f>'5. Marginalized &amp; Vulnerable'!H12</f>
        <v>✗</v>
      </c>
      <c r="D26" s="417" t="s">
        <v>172</v>
      </c>
      <c r="E26" s="418"/>
      <c r="F26" s="410" t="str">
        <f>CONCATENATE("completed: ",4-'5. Marginalized &amp; Vulnerable'!H66,"/4")</f>
        <v>completed: 0/4</v>
      </c>
      <c r="H26" s="412"/>
      <c r="I26" s="434"/>
      <c r="J26" s="434"/>
      <c r="K26" s="434"/>
      <c r="L26" s="434"/>
      <c r="M26" s="434"/>
      <c r="N26" s="434"/>
      <c r="O26" s="450"/>
      <c r="P26" s="450"/>
      <c r="Q26" s="450"/>
      <c r="R26" s="23" t="b">
        <v>0</v>
      </c>
      <c r="S26" s="43"/>
    </row>
    <row r="27" spans="1:19" ht="16" customHeight="1" x14ac:dyDescent="0.2">
      <c r="A27" s="42"/>
      <c r="B27" s="274"/>
      <c r="C27" s="415"/>
      <c r="D27" s="419"/>
      <c r="E27" s="419"/>
      <c r="F27" s="411"/>
      <c r="H27" s="412"/>
      <c r="I27" s="435" t="s">
        <v>173</v>
      </c>
      <c r="J27" s="435"/>
      <c r="K27" s="435"/>
      <c r="L27" s="435"/>
      <c r="M27" s="435"/>
      <c r="O27" s="448" t="str">
        <f>IF(R26=FALSE,"     Confirm evidence link",IF(R25=FALSE,"     Please insert link above","     Evidence link confirmed"))</f>
        <v xml:space="preserve">     Confirm evidence link</v>
      </c>
      <c r="P27" s="448"/>
      <c r="Q27" s="448"/>
      <c r="S27" s="43"/>
    </row>
    <row r="28" spans="1:19" ht="16" customHeight="1" x14ac:dyDescent="0.2">
      <c r="A28" s="42"/>
      <c r="B28" s="41"/>
      <c r="C28" s="416"/>
      <c r="D28" s="420"/>
      <c r="E28" s="420"/>
      <c r="F28" s="276"/>
      <c r="H28" s="412"/>
      <c r="I28" s="435"/>
      <c r="J28" s="435"/>
      <c r="K28" s="435"/>
      <c r="L28" s="435"/>
      <c r="M28" s="435"/>
      <c r="O28" s="448"/>
      <c r="P28" s="448"/>
      <c r="Q28" s="448"/>
      <c r="S28" s="43"/>
    </row>
    <row r="29" spans="1:19" ht="16" customHeight="1" x14ac:dyDescent="0.2">
      <c r="A29" s="42"/>
      <c r="B29" s="41"/>
      <c r="C29" s="272"/>
      <c r="F29" s="39"/>
      <c r="H29" s="49"/>
      <c r="I29" s="49"/>
      <c r="J29" s="49"/>
      <c r="K29" s="49"/>
      <c r="L29" s="49"/>
      <c r="M29" s="49"/>
      <c r="N29" s="49"/>
      <c r="O29" s="49"/>
      <c r="P29" s="49"/>
      <c r="Q29" s="49"/>
      <c r="S29" s="43"/>
    </row>
    <row r="30" spans="1:19" ht="16" customHeight="1" x14ac:dyDescent="0.2">
      <c r="A30" s="42"/>
      <c r="B30" s="41"/>
      <c r="C30" s="414" t="str">
        <f>'6. Institutional Capacity'!H12</f>
        <v>✗</v>
      </c>
      <c r="D30" s="418" t="s">
        <v>140</v>
      </c>
      <c r="E30" s="418"/>
      <c r="F30" s="410" t="str">
        <f>CONCATENATE("completed: ",6-'6. Institutional Capacity'!H75,"/6")</f>
        <v>completed: 0/6</v>
      </c>
      <c r="S30" s="43"/>
    </row>
    <row r="31" spans="1:19" ht="16" customHeight="1" x14ac:dyDescent="0.2">
      <c r="A31" s="42"/>
      <c r="B31" s="274"/>
      <c r="C31" s="415"/>
      <c r="D31" s="419"/>
      <c r="E31" s="419"/>
      <c r="F31" s="411"/>
      <c r="H31" s="412" t="str">
        <f>IF(R32=FALSE,"✗",IF(R33=TRUE,"✓","✗"))</f>
        <v>✗</v>
      </c>
      <c r="I31" s="434" t="s">
        <v>216</v>
      </c>
      <c r="J31" s="434"/>
      <c r="K31" s="434"/>
      <c r="L31" s="434"/>
      <c r="M31" s="434"/>
      <c r="N31" s="434"/>
      <c r="O31" s="449" t="s">
        <v>170</v>
      </c>
      <c r="P31" s="450"/>
      <c r="Q31" s="450"/>
      <c r="R31" s="22" t="s">
        <v>171</v>
      </c>
      <c r="S31" s="43"/>
    </row>
    <row r="32" spans="1:19" ht="16" customHeight="1" x14ac:dyDescent="0.2">
      <c r="A32" s="42"/>
      <c r="B32" s="41"/>
      <c r="C32" s="416"/>
      <c r="D32" s="420"/>
      <c r="E32" s="420"/>
      <c r="F32" s="276"/>
      <c r="H32" s="412"/>
      <c r="I32" s="434"/>
      <c r="J32" s="434"/>
      <c r="K32" s="434"/>
      <c r="L32" s="434"/>
      <c r="M32" s="434"/>
      <c r="N32" s="434"/>
      <c r="O32" s="450"/>
      <c r="P32" s="450"/>
      <c r="Q32" s="450"/>
      <c r="R32" s="23" t="b">
        <f>ISNUMBER(SEARCH(R31,O31))</f>
        <v>1</v>
      </c>
      <c r="S32" s="43"/>
    </row>
    <row r="33" spans="1:19" ht="16" customHeight="1" x14ac:dyDescent="0.2">
      <c r="A33" s="42"/>
      <c r="B33" s="41"/>
      <c r="C33" s="272"/>
      <c r="F33" s="39"/>
      <c r="H33" s="412"/>
      <c r="I33" s="434"/>
      <c r="J33" s="434"/>
      <c r="K33" s="434"/>
      <c r="L33" s="434"/>
      <c r="M33" s="434"/>
      <c r="N33" s="434"/>
      <c r="O33" s="450"/>
      <c r="P33" s="450"/>
      <c r="Q33" s="450"/>
      <c r="R33" s="23" t="b">
        <v>0</v>
      </c>
      <c r="S33" s="43"/>
    </row>
    <row r="34" spans="1:19" ht="16" customHeight="1" x14ac:dyDescent="0.2">
      <c r="A34" s="42"/>
      <c r="B34" s="41"/>
      <c r="C34" s="414" t="str">
        <f>'7. Technical Capacity'!H12</f>
        <v>✗</v>
      </c>
      <c r="D34" s="486" t="s">
        <v>175</v>
      </c>
      <c r="E34" s="486"/>
      <c r="F34" s="410" t="str">
        <f>CONCATENATE("completed: ",5-'7. Technical Capacity'!H63,"/5")</f>
        <v>completed: 0/5</v>
      </c>
      <c r="H34" s="412"/>
      <c r="I34" s="435" t="s">
        <v>173</v>
      </c>
      <c r="J34" s="435"/>
      <c r="K34" s="435"/>
      <c r="L34" s="435"/>
      <c r="M34" s="435"/>
      <c r="O34" s="448" t="str">
        <f>IF(R33=FALSE,"     Confirm evidence link",IF(R32=FALSE,"     Please insert link above","     Evidence link confirmed"))</f>
        <v xml:space="preserve">     Confirm evidence link</v>
      </c>
      <c r="P34" s="448"/>
      <c r="Q34" s="448"/>
      <c r="S34" s="43"/>
    </row>
    <row r="35" spans="1:19" ht="16" customHeight="1" x14ac:dyDescent="0.2">
      <c r="A35" s="42"/>
      <c r="B35" s="274"/>
      <c r="C35" s="415"/>
      <c r="D35" s="487"/>
      <c r="E35" s="487"/>
      <c r="F35" s="411"/>
      <c r="H35" s="412"/>
      <c r="I35" s="435"/>
      <c r="J35" s="435"/>
      <c r="K35" s="435"/>
      <c r="L35" s="435"/>
      <c r="M35" s="435"/>
      <c r="O35" s="448"/>
      <c r="P35" s="448"/>
      <c r="Q35" s="448"/>
      <c r="S35" s="43"/>
    </row>
    <row r="36" spans="1:19" ht="16" customHeight="1" thickBot="1" x14ac:dyDescent="0.25">
      <c r="A36" s="42"/>
      <c r="B36" s="41"/>
      <c r="C36" s="416"/>
      <c r="D36" s="488"/>
      <c r="E36" s="488"/>
      <c r="F36" s="276"/>
      <c r="H36" s="70"/>
      <c r="I36" s="70"/>
      <c r="J36" s="70"/>
      <c r="K36" s="70"/>
      <c r="L36" s="70"/>
      <c r="M36" s="70"/>
      <c r="N36" s="70"/>
      <c r="O36" s="70"/>
      <c r="P36" s="70"/>
      <c r="Q36" s="70"/>
      <c r="S36" s="43"/>
    </row>
    <row r="37" spans="1:19" ht="16" customHeight="1" thickTop="1" thickBot="1" x14ac:dyDescent="0.25">
      <c r="A37" s="42"/>
      <c r="B37" s="41"/>
      <c r="C37" s="272"/>
      <c r="F37" s="39"/>
      <c r="S37" s="43"/>
    </row>
    <row r="38" spans="1:19" ht="16" customHeight="1" x14ac:dyDescent="0.2">
      <c r="A38" s="42"/>
      <c r="B38" s="41"/>
      <c r="C38" s="439" t="str">
        <f>'8. Multi-Stakeholder Working'!H12</f>
        <v>✗</v>
      </c>
      <c r="D38" s="471" t="s">
        <v>176</v>
      </c>
      <c r="E38" s="472"/>
      <c r="F38" s="428" t="str">
        <f>CONCATENATE("completed: ",2-'8. Multi-Stakeholder Working'!H63,"/2")</f>
        <v>completed: 0/2</v>
      </c>
      <c r="H38" s="412"/>
      <c r="I38" s="434"/>
      <c r="J38" s="434"/>
      <c r="K38" s="434"/>
      <c r="L38" s="434"/>
      <c r="M38" s="434"/>
      <c r="N38" s="434"/>
      <c r="O38" s="445"/>
      <c r="P38" s="445"/>
      <c r="Q38" s="445"/>
      <c r="R38" s="22"/>
      <c r="S38" s="43"/>
    </row>
    <row r="39" spans="1:19" ht="16" customHeight="1" x14ac:dyDescent="0.2">
      <c r="A39" s="42"/>
      <c r="B39" s="274"/>
      <c r="C39" s="440"/>
      <c r="D39" s="473"/>
      <c r="E39" s="473"/>
      <c r="F39" s="429"/>
      <c r="H39" s="412"/>
      <c r="I39" s="434"/>
      <c r="J39" s="434"/>
      <c r="K39" s="434"/>
      <c r="L39" s="434"/>
      <c r="M39" s="434"/>
      <c r="N39" s="434"/>
      <c r="O39" s="483"/>
      <c r="P39" s="483"/>
      <c r="Q39" s="483"/>
      <c r="S39" s="43"/>
    </row>
    <row r="40" spans="1:19" ht="16" customHeight="1" thickBot="1" x14ac:dyDescent="0.25">
      <c r="A40" s="42"/>
      <c r="B40" s="41"/>
      <c r="C40" s="441"/>
      <c r="D40" s="474"/>
      <c r="E40" s="474"/>
      <c r="F40" s="270"/>
      <c r="H40" s="412"/>
      <c r="I40" s="434"/>
      <c r="J40" s="434"/>
      <c r="K40" s="434"/>
      <c r="L40" s="434"/>
      <c r="M40" s="434"/>
      <c r="N40" s="434"/>
      <c r="O40" s="483"/>
      <c r="P40" s="483"/>
      <c r="Q40" s="483"/>
      <c r="S40" s="43"/>
    </row>
    <row r="41" spans="1:19" ht="16" customHeight="1" x14ac:dyDescent="0.2">
      <c r="A41" s="42"/>
      <c r="B41" s="41"/>
      <c r="C41" s="272"/>
      <c r="F41" s="39"/>
      <c r="H41" s="412"/>
      <c r="I41" s="484"/>
      <c r="J41" s="484"/>
      <c r="K41" s="484"/>
      <c r="L41" s="484"/>
      <c r="M41" s="484"/>
      <c r="O41" s="483"/>
      <c r="P41" s="483"/>
      <c r="Q41" s="483"/>
      <c r="S41" s="43"/>
    </row>
    <row r="42" spans="1:19" ht="16" customHeight="1" x14ac:dyDescent="0.2">
      <c r="A42" s="42"/>
      <c r="B42" s="41"/>
      <c r="C42" s="414" t="str">
        <f>'9. Cross-Cultural Understanding'!H12</f>
        <v>✗</v>
      </c>
      <c r="D42" s="463" t="s">
        <v>178</v>
      </c>
      <c r="E42" s="464"/>
      <c r="F42" s="410" t="str">
        <f>CONCATENATE("completed: ",5-'9. Cross-Cultural Understanding'!H66,"/5")</f>
        <v>completed: 0/5</v>
      </c>
      <c r="H42" s="412"/>
      <c r="I42" s="484"/>
      <c r="J42" s="484"/>
      <c r="K42" s="484"/>
      <c r="L42" s="484"/>
      <c r="M42" s="484"/>
      <c r="O42" s="485"/>
      <c r="P42" s="485"/>
      <c r="Q42" s="485"/>
      <c r="S42" s="43"/>
    </row>
    <row r="43" spans="1:19" ht="16" customHeight="1" x14ac:dyDescent="0.2">
      <c r="A43" s="42"/>
      <c r="B43" s="274"/>
      <c r="C43" s="415"/>
      <c r="D43" s="465"/>
      <c r="E43" s="465"/>
      <c r="F43" s="411"/>
      <c r="S43" s="43"/>
    </row>
    <row r="44" spans="1:19" ht="16" customHeight="1" x14ac:dyDescent="0.2">
      <c r="A44" s="42"/>
      <c r="B44" s="41"/>
      <c r="C44" s="416"/>
      <c r="D44" s="466"/>
      <c r="E44" s="466"/>
      <c r="F44" s="276"/>
      <c r="S44" s="43"/>
    </row>
    <row r="45" spans="1:19" ht="16" customHeight="1" x14ac:dyDescent="0.2">
      <c r="A45" s="42"/>
      <c r="B45" s="41"/>
      <c r="C45" s="272"/>
      <c r="F45" s="39"/>
      <c r="S45" s="43"/>
    </row>
    <row r="46" spans="1:19" ht="16" customHeight="1" x14ac:dyDescent="0.2">
      <c r="A46" s="42"/>
      <c r="B46" s="41"/>
      <c r="C46" s="414" t="str">
        <f>'10. Collaborative Design'!H12</f>
        <v>✗</v>
      </c>
      <c r="D46" s="417" t="s">
        <v>180</v>
      </c>
      <c r="E46" s="418"/>
      <c r="F46" s="410" t="str">
        <f>CONCATENATE("completed: ",4-'10. Collaborative Design'!H66,"/4")</f>
        <v>completed: 0/4</v>
      </c>
      <c r="S46" s="43"/>
    </row>
    <row r="47" spans="1:19" ht="16" customHeight="1" x14ac:dyDescent="0.2">
      <c r="A47" s="42"/>
      <c r="B47" s="274"/>
      <c r="C47" s="415"/>
      <c r="D47" s="419"/>
      <c r="E47" s="419"/>
      <c r="F47" s="411"/>
      <c r="S47" s="43"/>
    </row>
    <row r="48" spans="1:19" ht="16" customHeight="1" x14ac:dyDescent="0.2">
      <c r="A48" s="277"/>
      <c r="C48" s="416"/>
      <c r="D48" s="420"/>
      <c r="E48" s="420"/>
      <c r="F48" s="276"/>
      <c r="S48" s="43"/>
    </row>
    <row r="49" spans="1:19" ht="16" customHeight="1" x14ac:dyDescent="0.2">
      <c r="A49" s="42"/>
      <c r="B49" s="41"/>
      <c r="F49" s="39"/>
      <c r="S49" s="43"/>
    </row>
    <row r="50" spans="1:19" ht="16" customHeight="1" x14ac:dyDescent="0.2">
      <c r="A50" s="42"/>
      <c r="B50" s="41"/>
      <c r="C50" s="414" t="str">
        <f>'11. Policies &amp; Procedures'!H12</f>
        <v>✗</v>
      </c>
      <c r="D50" s="418" t="s">
        <v>134</v>
      </c>
      <c r="E50" s="418"/>
      <c r="F50" s="410" t="str">
        <f>CONCATENATE("completed: ",7-'11. Policies &amp; Procedures'!H85,"/7")</f>
        <v>completed: 0/7</v>
      </c>
      <c r="S50" s="43"/>
    </row>
    <row r="51" spans="1:19" ht="16" customHeight="1" x14ac:dyDescent="0.2">
      <c r="A51" s="42"/>
      <c r="B51" s="274"/>
      <c r="C51" s="415"/>
      <c r="D51" s="419"/>
      <c r="E51" s="419"/>
      <c r="F51" s="411"/>
      <c r="S51" s="43"/>
    </row>
    <row r="52" spans="1:19" ht="16" customHeight="1" x14ac:dyDescent="0.2">
      <c r="A52" s="42"/>
      <c r="B52" s="41"/>
      <c r="C52" s="416"/>
      <c r="D52" s="420"/>
      <c r="E52" s="420"/>
      <c r="F52" s="276"/>
      <c r="S52" s="43"/>
    </row>
    <row r="53" spans="1:19" ht="16" customHeight="1" x14ac:dyDescent="0.2">
      <c r="A53" s="42"/>
      <c r="B53" s="41"/>
      <c r="C53" s="272"/>
      <c r="F53" s="39"/>
      <c r="S53" s="43"/>
    </row>
    <row r="54" spans="1:19" ht="16" customHeight="1" x14ac:dyDescent="0.2">
      <c r="A54" s="42"/>
      <c r="B54" s="41"/>
      <c r="C54" s="414" t="str">
        <f>'12. Dedicated Personnel'!H12</f>
        <v>✗</v>
      </c>
      <c r="D54" s="423" t="s">
        <v>150</v>
      </c>
      <c r="E54" s="423"/>
      <c r="F54" s="410" t="str">
        <f>CONCATENATE("completed: ",4-'12. Dedicated Personnel'!H71,"/4")</f>
        <v>completed: 0/4</v>
      </c>
      <c r="S54" s="43"/>
    </row>
    <row r="55" spans="1:19" ht="16" customHeight="1" x14ac:dyDescent="0.2">
      <c r="A55" s="42"/>
      <c r="B55" s="274"/>
      <c r="C55" s="415"/>
      <c r="D55" s="424"/>
      <c r="E55" s="424"/>
      <c r="F55" s="411"/>
      <c r="S55" s="43"/>
    </row>
    <row r="56" spans="1:19" ht="16" customHeight="1" x14ac:dyDescent="0.2">
      <c r="A56" s="42"/>
      <c r="B56" s="41"/>
      <c r="C56" s="416"/>
      <c r="D56" s="425"/>
      <c r="E56" s="425"/>
      <c r="F56" s="276"/>
      <c r="S56" s="43"/>
    </row>
    <row r="57" spans="1:19" ht="16" customHeight="1" x14ac:dyDescent="0.2">
      <c r="A57" s="42"/>
      <c r="B57" s="41"/>
      <c r="C57" s="272"/>
      <c r="F57" s="39"/>
      <c r="S57" s="43"/>
    </row>
    <row r="58" spans="1:19" ht="16" customHeight="1" x14ac:dyDescent="0.2">
      <c r="A58" s="42"/>
      <c r="B58" s="41"/>
      <c r="C58" s="414" t="str">
        <f>'13. Recognition of Customary'!H12</f>
        <v>✗</v>
      </c>
      <c r="D58" s="417" t="s">
        <v>181</v>
      </c>
      <c r="E58" s="418"/>
      <c r="F58" s="421" t="str">
        <f>CONCATENATE("completed: ",3-'13. Recognition of Customary'!H65,"/3")</f>
        <v>completed: 0/3</v>
      </c>
      <c r="S58" s="43"/>
    </row>
    <row r="59" spans="1:19" ht="16" customHeight="1" x14ac:dyDescent="0.2">
      <c r="A59" s="42"/>
      <c r="B59" s="274"/>
      <c r="C59" s="415"/>
      <c r="D59" s="419"/>
      <c r="E59" s="419"/>
      <c r="F59" s="422"/>
      <c r="S59" s="43"/>
    </row>
    <row r="60" spans="1:19" ht="16" customHeight="1" x14ac:dyDescent="0.2">
      <c r="C60" s="416"/>
      <c r="D60" s="420"/>
      <c r="E60" s="420"/>
      <c r="F60" s="276"/>
      <c r="S60" s="43"/>
    </row>
    <row r="61" spans="1:19" ht="16" customHeight="1" x14ac:dyDescent="0.2">
      <c r="A61" s="42"/>
      <c r="S61" s="43"/>
    </row>
    <row r="62" spans="1:19" ht="16" hidden="1" customHeight="1" x14ac:dyDescent="0.2">
      <c r="A62" s="42"/>
      <c r="S62" s="43"/>
    </row>
    <row r="63" spans="1:19" ht="16" hidden="1" customHeight="1" x14ac:dyDescent="0.2">
      <c r="A63" s="42"/>
      <c r="H63" s="72">
        <f>COUNTIF(H24:H50,"✗")</f>
        <v>2</v>
      </c>
      <c r="I63" s="23" t="s">
        <v>189</v>
      </c>
      <c r="S63" s="43"/>
    </row>
    <row r="64" spans="1:19" ht="16" hidden="1" customHeight="1" x14ac:dyDescent="0.2">
      <c r="A64" s="42"/>
      <c r="S64" s="43"/>
    </row>
    <row r="65" spans="1:19" ht="16" hidden="1" customHeight="1" x14ac:dyDescent="0.2">
      <c r="A65" s="42"/>
      <c r="S65" s="43"/>
    </row>
    <row r="66" spans="1:19" ht="16" hidden="1" customHeight="1" x14ac:dyDescent="0.2">
      <c r="A66" s="42"/>
      <c r="S66" s="43"/>
    </row>
    <row r="67" spans="1:19" ht="16" hidden="1" customHeight="1" x14ac:dyDescent="0.2">
      <c r="A67" s="42"/>
      <c r="S67" s="43"/>
    </row>
    <row r="68" spans="1:19" ht="16" hidden="1" customHeight="1" x14ac:dyDescent="0.2">
      <c r="A68" s="42"/>
      <c r="S68" s="43"/>
    </row>
    <row r="69" spans="1:19" ht="16" hidden="1" customHeight="1" x14ac:dyDescent="0.2">
      <c r="A69" s="42"/>
      <c r="S69" s="43"/>
    </row>
    <row r="70" spans="1:19" ht="16" hidden="1" customHeight="1" x14ac:dyDescent="0.2">
      <c r="A70" s="42"/>
      <c r="S70" s="43"/>
    </row>
    <row r="71" spans="1:19" ht="16" hidden="1" customHeight="1" x14ac:dyDescent="0.2">
      <c r="A71" s="42"/>
      <c r="S71" s="43"/>
    </row>
    <row r="72" spans="1:19" ht="16" hidden="1" customHeight="1" x14ac:dyDescent="0.2">
      <c r="A72" s="42"/>
      <c r="S72" s="43"/>
    </row>
    <row r="73" spans="1:19" ht="16" hidden="1" customHeight="1" x14ac:dyDescent="0.2">
      <c r="A73" s="42"/>
      <c r="S73" s="43"/>
    </row>
    <row r="74" spans="1:19" ht="16" hidden="1" customHeight="1" x14ac:dyDescent="0.2">
      <c r="A74" s="42"/>
      <c r="S74" s="43"/>
    </row>
    <row r="75" spans="1:19" ht="16" hidden="1" customHeight="1" x14ac:dyDescent="0.2">
      <c r="A75" s="42"/>
      <c r="S75" s="43"/>
    </row>
    <row r="76" spans="1:19" ht="16" hidden="1" customHeight="1" x14ac:dyDescent="0.2">
      <c r="A76" s="42"/>
      <c r="S76" s="43"/>
    </row>
    <row r="77" spans="1:19" ht="16" hidden="1" customHeight="1" x14ac:dyDescent="0.2">
      <c r="A77" s="42"/>
      <c r="S77" s="43"/>
    </row>
    <row r="78" spans="1:19" ht="16" hidden="1" customHeight="1" x14ac:dyDescent="0.2">
      <c r="A78" s="42"/>
      <c r="S78" s="43"/>
    </row>
    <row r="79" spans="1:19" ht="16" hidden="1" customHeight="1" x14ac:dyDescent="0.2">
      <c r="A79" s="42"/>
      <c r="S79" s="43"/>
    </row>
    <row r="80" spans="1:19" ht="16" hidden="1" customHeight="1" x14ac:dyDescent="0.2">
      <c r="A80" s="42"/>
      <c r="S80" s="43"/>
    </row>
    <row r="81" spans="1:19" ht="16" hidden="1" customHeight="1" x14ac:dyDescent="0.2">
      <c r="A81" s="42"/>
      <c r="S81" s="43"/>
    </row>
    <row r="82" spans="1:19" ht="16" hidden="1" customHeight="1" x14ac:dyDescent="0.2">
      <c r="A82" s="42"/>
      <c r="S82" s="43"/>
    </row>
    <row r="83" spans="1:19" ht="16" hidden="1" customHeight="1" x14ac:dyDescent="0.2">
      <c r="A83" s="42"/>
      <c r="S83" s="43"/>
    </row>
    <row r="84" spans="1:19" hidden="1" x14ac:dyDescent="0.2">
      <c r="A84" s="42"/>
      <c r="S84" s="43"/>
    </row>
    <row r="85" spans="1:19" hidden="1" x14ac:dyDescent="0.2">
      <c r="A85" s="42"/>
      <c r="S85" s="43"/>
    </row>
    <row r="86" spans="1:19" hidden="1" x14ac:dyDescent="0.2">
      <c r="A86" s="42"/>
      <c r="S86" s="43"/>
    </row>
    <row r="87" spans="1:19" hidden="1" x14ac:dyDescent="0.2">
      <c r="A87" s="42"/>
      <c r="S87" s="43"/>
    </row>
    <row r="88" spans="1:19" hidden="1" x14ac:dyDescent="0.2">
      <c r="A88" s="42"/>
      <c r="S88" s="43"/>
    </row>
    <row r="89" spans="1:19" hidden="1" x14ac:dyDescent="0.2">
      <c r="A89" s="42"/>
      <c r="S89" s="43"/>
    </row>
    <row r="90" spans="1:19" hidden="1" x14ac:dyDescent="0.2">
      <c r="A90" s="42"/>
      <c r="S90" s="43"/>
    </row>
    <row r="91" spans="1:19" hidden="1" x14ac:dyDescent="0.2">
      <c r="A91" s="42"/>
      <c r="S91" s="43"/>
    </row>
    <row r="92" spans="1:19" hidden="1" x14ac:dyDescent="0.2">
      <c r="A92" s="42"/>
      <c r="S92" s="43"/>
    </row>
    <row r="93" spans="1:19" hidden="1" x14ac:dyDescent="0.2">
      <c r="A93" s="42"/>
      <c r="S93" s="43"/>
    </row>
    <row r="94" spans="1:19" hidden="1" x14ac:dyDescent="0.2">
      <c r="A94" s="42"/>
      <c r="S94" s="43"/>
    </row>
    <row r="95" spans="1:19" hidden="1" x14ac:dyDescent="0.2">
      <c r="A95" s="42"/>
      <c r="S95" s="43"/>
    </row>
    <row r="96" spans="1:19" hidden="1" x14ac:dyDescent="0.2">
      <c r="A96" s="42"/>
      <c r="S96" s="43"/>
    </row>
    <row r="97" spans="1:19" hidden="1" x14ac:dyDescent="0.2">
      <c r="A97" s="42"/>
      <c r="S97" s="43"/>
    </row>
    <row r="98" spans="1:19" hidden="1" x14ac:dyDescent="0.2">
      <c r="A98" s="42"/>
      <c r="S98" s="43"/>
    </row>
    <row r="99" spans="1:19" hidden="1" x14ac:dyDescent="0.2">
      <c r="A99" s="42"/>
      <c r="S99" s="43"/>
    </row>
    <row r="100" spans="1:19" hidden="1" x14ac:dyDescent="0.2">
      <c r="A100" s="42"/>
      <c r="S100" s="43"/>
    </row>
    <row r="101" spans="1:19" hidden="1" x14ac:dyDescent="0.2">
      <c r="A101" s="42"/>
      <c r="S101" s="43"/>
    </row>
    <row r="102" spans="1:19" hidden="1" x14ac:dyDescent="0.2">
      <c r="A102" s="42"/>
      <c r="S102" s="43"/>
    </row>
    <row r="103" spans="1:19" hidden="1" x14ac:dyDescent="0.2">
      <c r="A103" s="42"/>
      <c r="S103" s="43"/>
    </row>
    <row r="104" spans="1:19" hidden="1" x14ac:dyDescent="0.2">
      <c r="A104" s="42"/>
      <c r="S104" s="43"/>
    </row>
    <row r="105" spans="1:19" hidden="1" x14ac:dyDescent="0.2">
      <c r="A105" s="42"/>
      <c r="S105" s="43"/>
    </row>
    <row r="106" spans="1:19" hidden="1" x14ac:dyDescent="0.2">
      <c r="A106" s="42"/>
      <c r="S106" s="43"/>
    </row>
    <row r="107" spans="1:19" hidden="1" x14ac:dyDescent="0.2">
      <c r="A107" s="42"/>
      <c r="S107" s="43"/>
    </row>
    <row r="108" spans="1:19" hidden="1" x14ac:dyDescent="0.2">
      <c r="A108" s="42"/>
      <c r="S108" s="43"/>
    </row>
    <row r="109" spans="1:19" hidden="1" x14ac:dyDescent="0.2">
      <c r="A109" s="42"/>
      <c r="S109" s="43"/>
    </row>
    <row r="110" spans="1:19" hidden="1" x14ac:dyDescent="0.2">
      <c r="A110" s="42"/>
      <c r="S110" s="43"/>
    </row>
    <row r="111" spans="1:19" hidden="1" x14ac:dyDescent="0.2">
      <c r="A111" s="42"/>
      <c r="S111" s="43"/>
    </row>
    <row r="112" spans="1:19" hidden="1" x14ac:dyDescent="0.2">
      <c r="A112" s="42"/>
      <c r="S112" s="43"/>
    </row>
    <row r="113" spans="1:19" hidden="1" x14ac:dyDescent="0.2">
      <c r="A113" s="42"/>
      <c r="S113" s="43"/>
    </row>
    <row r="114" spans="1:19" hidden="1" x14ac:dyDescent="0.2">
      <c r="A114" s="42"/>
      <c r="S114" s="43"/>
    </row>
    <row r="115" spans="1:19" hidden="1" x14ac:dyDescent="0.2">
      <c r="A115" s="42"/>
      <c r="S115" s="43"/>
    </row>
    <row r="116" spans="1:19" hidden="1" x14ac:dyDescent="0.2">
      <c r="A116" s="42"/>
      <c r="S116" s="43"/>
    </row>
    <row r="117" spans="1:19" hidden="1" x14ac:dyDescent="0.2">
      <c r="A117" s="42"/>
      <c r="S117" s="43"/>
    </row>
    <row r="118" spans="1:19" hidden="1" x14ac:dyDescent="0.2">
      <c r="A118" s="42"/>
      <c r="S118" s="43"/>
    </row>
    <row r="119" spans="1:19" hidden="1" x14ac:dyDescent="0.2">
      <c r="A119" s="42"/>
      <c r="S119" s="43"/>
    </row>
    <row r="120" spans="1:19" hidden="1" x14ac:dyDescent="0.2">
      <c r="A120" s="42"/>
      <c r="S120" s="43"/>
    </row>
    <row r="121" spans="1:19" hidden="1" x14ac:dyDescent="0.2">
      <c r="A121" s="42"/>
      <c r="S121" s="43"/>
    </row>
    <row r="122" spans="1:19" hidden="1" x14ac:dyDescent="0.2">
      <c r="A122" s="42"/>
      <c r="S122" s="43"/>
    </row>
    <row r="123" spans="1:19" hidden="1" x14ac:dyDescent="0.2">
      <c r="A123" s="42"/>
      <c r="S123" s="43"/>
    </row>
    <row r="124" spans="1:19" hidden="1" x14ac:dyDescent="0.2">
      <c r="A124" s="42"/>
      <c r="S124" s="43"/>
    </row>
    <row r="125" spans="1:19" hidden="1" x14ac:dyDescent="0.2">
      <c r="A125" s="42"/>
      <c r="S125" s="43"/>
    </row>
  </sheetData>
  <mergeCells count="64">
    <mergeCell ref="Y4:Y5"/>
    <mergeCell ref="E6:F7"/>
    <mergeCell ref="G6:H7"/>
    <mergeCell ref="I6:K7"/>
    <mergeCell ref="L6:N7"/>
    <mergeCell ref="O1:P2"/>
    <mergeCell ref="E2:I3"/>
    <mergeCell ref="O3:P4"/>
    <mergeCell ref="V4:V6"/>
    <mergeCell ref="W4:X6"/>
    <mergeCell ref="H12:H13"/>
    <mergeCell ref="I12:Q13"/>
    <mergeCell ref="I15:Q17"/>
    <mergeCell ref="C18:C20"/>
    <mergeCell ref="D18:E20"/>
    <mergeCell ref="I18:Q19"/>
    <mergeCell ref="F18:F19"/>
    <mergeCell ref="C22:C24"/>
    <mergeCell ref="D22:E24"/>
    <mergeCell ref="H22:Q22"/>
    <mergeCell ref="H24:H28"/>
    <mergeCell ref="I24:N26"/>
    <mergeCell ref="C26:C28"/>
    <mergeCell ref="D26:E28"/>
    <mergeCell ref="I27:M28"/>
    <mergeCell ref="F22:F23"/>
    <mergeCell ref="F26:F27"/>
    <mergeCell ref="O24:Q26"/>
    <mergeCell ref="O27:Q28"/>
    <mergeCell ref="H31:H35"/>
    <mergeCell ref="I31:N33"/>
    <mergeCell ref="C34:C36"/>
    <mergeCell ref="D34:E36"/>
    <mergeCell ref="I34:M35"/>
    <mergeCell ref="F30:F31"/>
    <mergeCell ref="F34:F35"/>
    <mergeCell ref="O31:Q33"/>
    <mergeCell ref="O34:Q35"/>
    <mergeCell ref="F42:F43"/>
    <mergeCell ref="C38:C40"/>
    <mergeCell ref="D38:E40"/>
    <mergeCell ref="O39:Q41"/>
    <mergeCell ref="I41:M42"/>
    <mergeCell ref="C42:C44"/>
    <mergeCell ref="D42:E44"/>
    <mergeCell ref="O42:Q42"/>
    <mergeCell ref="H38:H42"/>
    <mergeCell ref="I38:N40"/>
    <mergeCell ref="O38:Q38"/>
    <mergeCell ref="F38:F39"/>
    <mergeCell ref="C30:C32"/>
    <mergeCell ref="D30:E32"/>
    <mergeCell ref="C58:C60"/>
    <mergeCell ref="D58:E60"/>
    <mergeCell ref="F58:F59"/>
    <mergeCell ref="F46:F47"/>
    <mergeCell ref="C50:C52"/>
    <mergeCell ref="D50:E52"/>
    <mergeCell ref="F50:F51"/>
    <mergeCell ref="C54:C56"/>
    <mergeCell ref="D54:E56"/>
    <mergeCell ref="F54:F55"/>
    <mergeCell ref="C46:C48"/>
    <mergeCell ref="D46:E48"/>
  </mergeCells>
  <conditionalFormatting sqref="H24">
    <cfRule type="beginsWith" dxfId="520" priority="56" operator="beginsWith" text="&quot;Upload&quot;">
      <formula>LEFT(H24,LEN("""Upload"""))="""Upload"""</formula>
    </cfRule>
    <cfRule type="beginsWith" dxfId="519" priority="57" stopIfTrue="1" operator="beginsWith" text="&quot;Upload&quot;">
      <formula>LEFT(H24,LEN("""Upload"""))="""Upload"""</formula>
    </cfRule>
  </conditionalFormatting>
  <conditionalFormatting sqref="H12:H13">
    <cfRule type="containsText" dxfId="518" priority="55" operator="containsText" text="✗">
      <formula>NOT(ISERROR(SEARCH("✗",H12)))</formula>
    </cfRule>
  </conditionalFormatting>
  <conditionalFormatting sqref="O39">
    <cfRule type="containsText" dxfId="517" priority="46" operator="containsText" text="Hyperlink">
      <formula>NOT(ISERROR(SEARCH("Hyperlink",O39)))</formula>
    </cfRule>
  </conditionalFormatting>
  <conditionalFormatting sqref="O39">
    <cfRule type="expression" dxfId="516" priority="45" stopIfTrue="1">
      <formula>#REF!=FALSE</formula>
    </cfRule>
  </conditionalFormatting>
  <conditionalFormatting sqref="H31">
    <cfRule type="beginsWith" dxfId="515" priority="43" operator="beginsWith" text="&quot;Upload&quot;">
      <formula>LEFT(H31,LEN("""Upload"""))="""Upload"""</formula>
    </cfRule>
    <cfRule type="beginsWith" dxfId="514" priority="44" stopIfTrue="1" operator="beginsWith" text="&quot;Upload&quot;">
      <formula>LEFT(H31,LEN("""Upload"""))="""Upload"""</formula>
    </cfRule>
  </conditionalFormatting>
  <conditionalFormatting sqref="H38">
    <cfRule type="beginsWith" dxfId="513" priority="41" operator="beginsWith" text="&quot;Upload&quot;">
      <formula>LEFT(H38,LEN("""Upload"""))="""Upload"""</formula>
    </cfRule>
    <cfRule type="beginsWith" dxfId="512" priority="42" stopIfTrue="1" operator="beginsWith" text="&quot;Upload&quot;">
      <formula>LEFT(H38,LEN("""Upload"""))="""Upload"""</formula>
    </cfRule>
  </conditionalFormatting>
  <conditionalFormatting sqref="C34">
    <cfRule type="containsText" dxfId="511" priority="9" operator="containsText" text="✗">
      <formula>NOT(ISERROR(SEARCH("✗",C34)))</formula>
    </cfRule>
  </conditionalFormatting>
  <conditionalFormatting sqref="C30">
    <cfRule type="containsText" dxfId="510" priority="10" operator="containsText" text="✗">
      <formula>NOT(ISERROR(SEARCH("✗",C30)))</formula>
    </cfRule>
  </conditionalFormatting>
  <conditionalFormatting sqref="V4">
    <cfRule type="containsText" dxfId="509" priority="15" operator="containsText" text="✗">
      <formula>NOT(ISERROR(SEARCH("✗",V4)))</formula>
    </cfRule>
  </conditionalFormatting>
  <conditionalFormatting sqref="V8">
    <cfRule type="containsText" dxfId="508" priority="14" operator="containsText" text="✗">
      <formula>NOT(ISERROR(SEARCH("✗",V8)))</formula>
    </cfRule>
  </conditionalFormatting>
  <conditionalFormatting sqref="C18">
    <cfRule type="containsText" dxfId="507" priority="13" operator="containsText" text="✗">
      <formula>NOT(ISERROR(SEARCH("✗",C18)))</formula>
    </cfRule>
  </conditionalFormatting>
  <conditionalFormatting sqref="C22">
    <cfRule type="containsText" dxfId="506" priority="12" operator="containsText" text="✗">
      <formula>NOT(ISERROR(SEARCH("✗",C22)))</formula>
    </cfRule>
  </conditionalFormatting>
  <conditionalFormatting sqref="C26">
    <cfRule type="containsText" dxfId="505" priority="11" operator="containsText" text="✗">
      <formula>NOT(ISERROR(SEARCH("✗",C26)))</formula>
    </cfRule>
  </conditionalFormatting>
  <conditionalFormatting sqref="C38">
    <cfRule type="containsText" dxfId="504" priority="8" operator="containsText" text="✗">
      <formula>NOT(ISERROR(SEARCH("✗",C38)))</formula>
    </cfRule>
  </conditionalFormatting>
  <conditionalFormatting sqref="C42">
    <cfRule type="containsText" dxfId="503" priority="7" operator="containsText" text="✗">
      <formula>NOT(ISERROR(SEARCH("✗",C42)))</formula>
    </cfRule>
  </conditionalFormatting>
  <conditionalFormatting sqref="C46">
    <cfRule type="containsText" dxfId="502" priority="6" operator="containsText" text="✗">
      <formula>NOT(ISERROR(SEARCH("✗",C46)))</formula>
    </cfRule>
  </conditionalFormatting>
  <conditionalFormatting sqref="C50">
    <cfRule type="containsText" dxfId="501" priority="5" operator="containsText" text="✗">
      <formula>NOT(ISERROR(SEARCH("✗",C50)))</formula>
    </cfRule>
  </conditionalFormatting>
  <conditionalFormatting sqref="C54">
    <cfRule type="containsText" dxfId="500" priority="4" operator="containsText" text="✗">
      <formula>NOT(ISERROR(SEARCH("✗",C54)))</formula>
    </cfRule>
  </conditionalFormatting>
  <conditionalFormatting sqref="C58">
    <cfRule type="containsText" dxfId="499" priority="3" operator="containsText" text="✗">
      <formula>NOT(ISERROR(SEARCH("✗",C58)))</formula>
    </cfRule>
  </conditionalFormatting>
  <hyperlinks>
    <hyperlink ref="W4:X6" location="'PC - Community Representation'!A1" display="Community Representation " xr:uid="{02F07127-0A19-D64D-BFAD-C947EFB69CBA}"/>
    <hyperlink ref="D18:E20" location="'3. Community Representation'!A1" display="Community Representation " xr:uid="{610D165E-2DE8-C14A-BC59-308326EB22A0}"/>
    <hyperlink ref="D22:E24" location="'4.  Gender'!A1" display="Gender " xr:uid="{C8478318-4B9D-A247-9E9C-2D62EAB44618}"/>
    <hyperlink ref="D26:E28" location="'5. Marginalized &amp; Vulnerable'!A1" display="'5. Marginalized &amp; Vulnerable'!A1" xr:uid="{80D3B5D8-AA13-314F-A8A3-C2C5A2070C67}"/>
    <hyperlink ref="D30:E32" location="'6. Institutional Capacity'!A1" display="Institutional Capacity" xr:uid="{C271EB42-625E-8340-B874-3A68D1A58022}"/>
    <hyperlink ref="D38:E40" location="'8. Multi-Stakeholder Working'!A1" display="'8. Multi-Stakeholder Working'!A1" xr:uid="{7DE9C725-8E0D-1B4F-9076-1A099720E711}"/>
    <hyperlink ref="D42:E44" location="'9. Cross-Cultural Understanding'!A1" display="'9. Cross-Cultural Understanding'!A1" xr:uid="{96CBE221-D7D1-B94D-9442-497A5032A5F8}"/>
    <hyperlink ref="D46:E48" location="'10. Collaborative Design'!A1" display="'10. Collaborative Design'!A1" xr:uid="{093BF28E-B6CE-BE4B-8008-19317CA8A79B}"/>
    <hyperlink ref="D54:E56" location="'12. Dedicated Personnel'!A1" display="Dedicated Personnel" xr:uid="{5C315D92-5C93-1D4D-9B09-EE34F110C340}"/>
    <hyperlink ref="D58:E60" location="'13. Recognition of Customary'!A1" display="'13. Recognition of Customary'!A1" xr:uid="{299A55A6-B9C2-F345-A8E6-2C6D0C2114CC}"/>
    <hyperlink ref="D50:E52" location="'11. Policies &amp; Procedures'!A1" display="Policies &amp; Procedures" xr:uid="{A7CC4671-C638-0447-8FC4-9844AD79CFD5}"/>
    <hyperlink ref="E6:F7" location="'1. Start Page'!A1" display="Overview" xr:uid="{EB7FD16E-D5B7-2340-BE64-F7A2937DE6A1}"/>
    <hyperlink ref="I6:K7" location="'14. Prerequisite Steps 1-3'!A1" display="Prerequisites" xr:uid="{D4897CCB-6D89-2743-8865-206C2277271E}"/>
    <hyperlink ref="G6:H7" location="'2. Enabling Conditions Overview'!A1" display="Enabling Conditions" xr:uid="{FCA79332-B0DB-0B47-9892-3513BE572FD0}"/>
    <hyperlink ref="L6:N7" location="'15. Step 4. Consideration'!A1" display="Implementation" xr:uid="{227426F9-C8B3-F04D-AE48-3296E72F51B3}"/>
    <hyperlink ref="D34" location="'7. Technical Capacity'!A1" display="'7. Technical Capacity'!A1" xr:uid="{EC7C181E-1932-A64C-A3D7-09131811CEDD}"/>
    <hyperlink ref="I27:M28" location="'Further Information'!B236" display="See here for further information and resources" xr:uid="{54473782-B1FA-4AA3-89A1-AA7671D2F0F3}"/>
    <hyperlink ref="I34:M35" location="'Further Information'!B236" display="See here for further information and resources" xr:uid="{90396C71-DA59-44E5-9CC5-E81F6C0F5089}"/>
    <hyperlink ref="O1:P2" location="'READ FIRST User Guide'!A1" display="User Guide" xr:uid="{DAE7F051-1AC1-514C-9141-0EC33B882321}"/>
    <hyperlink ref="O3:P4" location="Glossary!A1" display="Glossary" xr:uid="{92310697-3EC3-E945-B315-24F300A50F34}"/>
  </hyperlinks>
  <pageMargins left="0.7" right="0.7" top="0.75" bottom="0.75" header="0.3" footer="0.3"/>
  <pageSetup orientation="portrait" horizontalDpi="0" verticalDpi="0"/>
  <drawing r:id="rId1"/>
  <legacyDrawing r:id="rId2"/>
  <mc:AlternateContent xmlns:mc="http://schemas.openxmlformats.org/markup-compatibility/2006">
    <mc:Choice Requires="x14">
      <controls>
        <mc:AlternateContent xmlns:mc="http://schemas.openxmlformats.org/markup-compatibility/2006">
          <mc:Choice Requires="x14">
            <control shapeId="19461" r:id="rId3" name="Check Box 5">
              <controlPr defaultSize="0" autoFill="0" autoLine="0" autoPict="0">
                <anchor moveWithCells="1">
                  <from>
                    <xdr:col>14</xdr:col>
                    <xdr:colOff>228600</xdr:colOff>
                    <xdr:row>26</xdr:row>
                    <xdr:rowOff>25400</xdr:rowOff>
                  </from>
                  <to>
                    <xdr:col>14</xdr:col>
                    <xdr:colOff>520700</xdr:colOff>
                    <xdr:row>27</xdr:row>
                    <xdr:rowOff>139700</xdr:rowOff>
                  </to>
                </anchor>
              </controlPr>
            </control>
          </mc:Choice>
        </mc:AlternateContent>
        <mc:AlternateContent xmlns:mc="http://schemas.openxmlformats.org/markup-compatibility/2006">
          <mc:Choice Requires="x14">
            <control shapeId="19462" r:id="rId4" name="Check Box 6">
              <controlPr defaultSize="0" autoFill="0" autoLine="0" autoPict="0">
                <anchor moveWithCells="1">
                  <from>
                    <xdr:col>14</xdr:col>
                    <xdr:colOff>228600</xdr:colOff>
                    <xdr:row>33</xdr:row>
                    <xdr:rowOff>25400</xdr:rowOff>
                  </from>
                  <to>
                    <xdr:col>14</xdr:col>
                    <xdr:colOff>520700</xdr:colOff>
                    <xdr:row>34</xdr:row>
                    <xdr:rowOff>139700</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7F4659-C903-4A4A-A756-4B6F2940ADAF}">
  <sheetPr codeName="Sheet10"/>
  <dimension ref="A1:Y128"/>
  <sheetViews>
    <sheetView showGridLines="0" showRowColHeaders="0" zoomScaleNormal="100" workbookViewId="0"/>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3" customWidth="1"/>
    <col min="5" max="5" width="22.6640625" style="23" customWidth="1"/>
    <col min="6"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508" t="s">
        <v>111</v>
      </c>
      <c r="X4" s="508"/>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509"/>
      <c r="X5" s="509"/>
      <c r="Y5" s="429"/>
    </row>
    <row r="6" spans="1:25" s="32" customFormat="1" ht="17" thickBot="1" x14ac:dyDescent="0.25">
      <c r="A6" s="33"/>
      <c r="B6" s="34"/>
      <c r="C6" s="34"/>
      <c r="D6" s="34"/>
      <c r="E6" s="394" t="s">
        <v>2</v>
      </c>
      <c r="F6" s="394"/>
      <c r="G6" s="394" t="s">
        <v>3</v>
      </c>
      <c r="H6" s="394"/>
      <c r="I6" s="394" t="s">
        <v>4</v>
      </c>
      <c r="J6" s="394"/>
      <c r="K6" s="394"/>
      <c r="L6" s="394" t="s">
        <v>5</v>
      </c>
      <c r="M6" s="394"/>
      <c r="N6" s="394"/>
      <c r="O6" s="79"/>
      <c r="P6" s="34"/>
      <c r="Q6" s="34"/>
      <c r="V6" s="441"/>
      <c r="W6" s="510"/>
      <c r="X6" s="510"/>
    </row>
    <row r="7" spans="1:25" s="32" customFormat="1" x14ac:dyDescent="0.2">
      <c r="A7" s="33"/>
      <c r="B7" s="34"/>
      <c r="C7" s="34"/>
      <c r="D7" s="34"/>
      <c r="E7" s="394"/>
      <c r="F7" s="394"/>
      <c r="G7" s="394"/>
      <c r="H7" s="394"/>
      <c r="I7" s="394"/>
      <c r="J7" s="394"/>
      <c r="K7" s="394"/>
      <c r="L7" s="394"/>
      <c r="M7" s="394"/>
      <c r="N7" s="394"/>
      <c r="O7" s="79"/>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customHeight="1" x14ac:dyDescent="0.2">
      <c r="A11" s="42"/>
      <c r="F11" s="39"/>
      <c r="S11" s="43"/>
    </row>
    <row r="12" spans="1:25" ht="16" customHeight="1" x14ac:dyDescent="0.2">
      <c r="A12" s="42"/>
      <c r="H12" s="430" t="str">
        <f>IF(H66=0,"✓","✗")</f>
        <v>✗</v>
      </c>
      <c r="I12" s="426" t="s">
        <v>106</v>
      </c>
      <c r="J12" s="426"/>
      <c r="K12" s="426"/>
      <c r="L12" s="426"/>
      <c r="M12" s="426"/>
      <c r="N12" s="426"/>
      <c r="O12" s="426"/>
      <c r="P12" s="426"/>
      <c r="Q12" s="426"/>
      <c r="S12" s="43"/>
    </row>
    <row r="13" spans="1:25" ht="16" customHeight="1" x14ac:dyDescent="0.2">
      <c r="A13" s="42"/>
      <c r="H13" s="431"/>
      <c r="I13" s="427"/>
      <c r="J13" s="427"/>
      <c r="K13" s="427"/>
      <c r="L13" s="427"/>
      <c r="M13" s="427"/>
      <c r="N13" s="427"/>
      <c r="O13" s="427"/>
      <c r="P13" s="427"/>
      <c r="Q13" s="427"/>
      <c r="S13" s="43"/>
    </row>
    <row r="14" spans="1:25" ht="16" customHeight="1" x14ac:dyDescent="0.2">
      <c r="A14" s="42"/>
      <c r="S14" s="43"/>
    </row>
    <row r="15" spans="1:25" ht="16" customHeight="1" x14ac:dyDescent="0.2">
      <c r="A15" s="42"/>
      <c r="H15" s="23" t="s">
        <v>165</v>
      </c>
      <c r="I15" s="461" t="s">
        <v>217</v>
      </c>
      <c r="J15" s="461"/>
      <c r="K15" s="461"/>
      <c r="L15" s="461"/>
      <c r="M15" s="461"/>
      <c r="N15" s="461"/>
      <c r="O15" s="461"/>
      <c r="P15" s="461"/>
      <c r="Q15" s="461"/>
      <c r="S15" s="43"/>
    </row>
    <row r="16" spans="1:25" ht="16" customHeight="1" x14ac:dyDescent="0.2">
      <c r="A16" s="42"/>
      <c r="I16" s="461"/>
      <c r="J16" s="461"/>
      <c r="K16" s="461"/>
      <c r="L16" s="461"/>
      <c r="M16" s="461"/>
      <c r="N16" s="461"/>
      <c r="O16" s="461"/>
      <c r="P16" s="461"/>
      <c r="Q16" s="461"/>
      <c r="S16" s="43"/>
    </row>
    <row r="17" spans="1:19" ht="16" customHeight="1" x14ac:dyDescent="0.2">
      <c r="A17" s="42"/>
      <c r="B17" s="41"/>
      <c r="D17" s="273"/>
      <c r="E17" s="273"/>
      <c r="F17" s="39"/>
      <c r="I17" s="461"/>
      <c r="J17" s="461"/>
      <c r="K17" s="461"/>
      <c r="L17" s="461"/>
      <c r="M17" s="461"/>
      <c r="N17" s="461"/>
      <c r="O17" s="461"/>
      <c r="P17" s="461"/>
      <c r="Q17" s="461"/>
      <c r="S17" s="43"/>
    </row>
    <row r="18" spans="1:19" ht="15" customHeight="1" x14ac:dyDescent="0.2">
      <c r="A18" s="42"/>
      <c r="B18" s="41"/>
      <c r="C18" s="414" t="str">
        <f>'3. Community Representation'!H12</f>
        <v>✗</v>
      </c>
      <c r="D18" s="490" t="s">
        <v>111</v>
      </c>
      <c r="E18" s="490"/>
      <c r="F18" s="410" t="str">
        <f>CONCATENATE("completed: ",4-'3. Community Representation'!H63,"/4")</f>
        <v>completed: 0/4</v>
      </c>
      <c r="H18" s="23" t="s">
        <v>167</v>
      </c>
      <c r="I18" s="444" t="s">
        <v>218</v>
      </c>
      <c r="J18" s="444"/>
      <c r="K18" s="444"/>
      <c r="L18" s="444"/>
      <c r="M18" s="444"/>
      <c r="N18" s="444"/>
      <c r="O18" s="444"/>
      <c r="P18" s="444"/>
      <c r="Q18" s="444"/>
      <c r="S18" s="43"/>
    </row>
    <row r="19" spans="1:19" ht="32" customHeight="1" x14ac:dyDescent="0.2">
      <c r="A19" s="42"/>
      <c r="B19" s="274"/>
      <c r="C19" s="415"/>
      <c r="D19" s="491"/>
      <c r="E19" s="491"/>
      <c r="F19" s="411"/>
      <c r="I19" s="444"/>
      <c r="J19" s="444"/>
      <c r="K19" s="444"/>
      <c r="L19" s="444"/>
      <c r="M19" s="444"/>
      <c r="N19" s="444"/>
      <c r="O19" s="444"/>
      <c r="P19" s="444"/>
      <c r="Q19" s="444"/>
      <c r="S19" s="43"/>
    </row>
    <row r="20" spans="1:19" x14ac:dyDescent="0.2">
      <c r="A20" s="42"/>
      <c r="B20" s="41"/>
      <c r="C20" s="415"/>
      <c r="D20" s="491"/>
      <c r="E20" s="491"/>
      <c r="F20" s="318"/>
      <c r="I20" s="444"/>
      <c r="J20" s="444"/>
      <c r="K20" s="444"/>
      <c r="L20" s="444"/>
      <c r="M20" s="444"/>
      <c r="N20" s="444"/>
      <c r="O20" s="444"/>
      <c r="P20" s="444"/>
      <c r="Q20" s="444"/>
      <c r="S20" s="43"/>
    </row>
    <row r="21" spans="1:19" ht="4" customHeight="1" x14ac:dyDescent="0.2">
      <c r="A21" s="42"/>
      <c r="B21" s="41"/>
      <c r="C21" s="416"/>
      <c r="D21" s="492"/>
      <c r="E21" s="492"/>
      <c r="F21" s="276"/>
      <c r="I21" s="444"/>
      <c r="J21" s="444"/>
      <c r="K21" s="444"/>
      <c r="L21" s="444"/>
      <c r="M21" s="444"/>
      <c r="N21" s="444"/>
      <c r="O21" s="444"/>
      <c r="P21" s="444"/>
      <c r="Q21" s="444"/>
      <c r="S21" s="43"/>
    </row>
    <row r="22" spans="1:19" ht="19" customHeight="1" x14ac:dyDescent="0.2">
      <c r="A22" s="42"/>
      <c r="B22" s="41"/>
      <c r="C22" s="272"/>
      <c r="D22" s="273"/>
      <c r="E22" s="273"/>
      <c r="F22" s="39"/>
      <c r="H22" s="324"/>
      <c r="I22" s="506"/>
      <c r="J22" s="506"/>
      <c r="K22" s="506"/>
      <c r="L22" s="506"/>
      <c r="M22" s="506"/>
      <c r="N22" s="506"/>
      <c r="O22" s="506"/>
      <c r="P22" s="506"/>
      <c r="Q22" s="506"/>
      <c r="S22" s="43"/>
    </row>
    <row r="23" spans="1:19" ht="16" customHeight="1" x14ac:dyDescent="0.2">
      <c r="A23" s="42"/>
      <c r="B23" s="41"/>
      <c r="C23" s="414" t="str">
        <f>'4.  Gender'!H12</f>
        <v>✗</v>
      </c>
      <c r="D23" s="493" t="s">
        <v>199</v>
      </c>
      <c r="E23" s="493"/>
      <c r="F23" s="410" t="str">
        <f>CONCATENATE("completed: ",3-'4.  Gender'!H63,"/3")</f>
        <v>completed: 0/3</v>
      </c>
      <c r="S23" s="43"/>
    </row>
    <row r="24" spans="1:19" ht="16" customHeight="1" thickBot="1" x14ac:dyDescent="0.25">
      <c r="A24" s="42"/>
      <c r="B24" s="274"/>
      <c r="C24" s="415"/>
      <c r="D24" s="494"/>
      <c r="E24" s="494"/>
      <c r="F24" s="411"/>
      <c r="H24" s="507" t="s">
        <v>168</v>
      </c>
      <c r="I24" s="507"/>
      <c r="J24" s="507"/>
      <c r="K24" s="507"/>
      <c r="L24" s="507"/>
      <c r="M24" s="507"/>
      <c r="N24" s="507"/>
      <c r="O24" s="507"/>
      <c r="P24" s="507"/>
      <c r="Q24" s="507"/>
      <c r="S24" s="43"/>
    </row>
    <row r="25" spans="1:19" ht="16" customHeight="1" thickTop="1" x14ac:dyDescent="0.2">
      <c r="A25" s="42"/>
      <c r="B25" s="41"/>
      <c r="C25" s="416"/>
      <c r="D25" s="495"/>
      <c r="E25" s="495"/>
      <c r="F25" s="276"/>
      <c r="J25" s="275"/>
      <c r="K25" s="275"/>
      <c r="L25" s="275"/>
      <c r="M25" s="275"/>
      <c r="N25" s="275"/>
      <c r="S25" s="43"/>
    </row>
    <row r="26" spans="1:19" ht="16" customHeight="1" x14ac:dyDescent="0.2">
      <c r="A26" s="42"/>
      <c r="B26" s="41"/>
      <c r="C26" s="272"/>
      <c r="D26" s="273"/>
      <c r="E26" s="273"/>
      <c r="F26" s="39"/>
      <c r="H26" s="412" t="str">
        <f>IF(R28=FALSE,"✗",IF(R29=TRUE,"✓","✗"))</f>
        <v>✗</v>
      </c>
      <c r="I26" s="434" t="s">
        <v>219</v>
      </c>
      <c r="J26" s="434"/>
      <c r="K26" s="434"/>
      <c r="L26" s="434"/>
      <c r="M26" s="434"/>
      <c r="N26" s="434"/>
      <c r="P26" s="285"/>
      <c r="Q26" s="285"/>
      <c r="S26" s="43"/>
    </row>
    <row r="27" spans="1:19" ht="16" customHeight="1" x14ac:dyDescent="0.2">
      <c r="A27" s="42"/>
      <c r="B27" s="41"/>
      <c r="C27" s="414" t="str">
        <f>'5. Marginalized &amp; Vulnerable'!H12</f>
        <v>✗</v>
      </c>
      <c r="D27" s="489" t="s">
        <v>172</v>
      </c>
      <c r="E27" s="490"/>
      <c r="F27" s="410" t="str">
        <f>CONCATENATE("completed: ",4-'5. Marginalized &amp; Vulnerable'!H66,"/4")</f>
        <v>completed: 0/4</v>
      </c>
      <c r="H27" s="412"/>
      <c r="I27" s="434"/>
      <c r="J27" s="434"/>
      <c r="K27" s="434"/>
      <c r="L27" s="434"/>
      <c r="M27" s="434"/>
      <c r="N27" s="434"/>
      <c r="O27" s="449" t="s">
        <v>170</v>
      </c>
      <c r="P27" s="450"/>
      <c r="Q27" s="450"/>
      <c r="R27" s="22" t="s">
        <v>171</v>
      </c>
      <c r="S27" s="43"/>
    </row>
    <row r="28" spans="1:19" ht="22" customHeight="1" x14ac:dyDescent="0.2">
      <c r="A28" s="42"/>
      <c r="B28" s="274"/>
      <c r="C28" s="415"/>
      <c r="D28" s="491"/>
      <c r="E28" s="491"/>
      <c r="F28" s="411"/>
      <c r="H28" s="412"/>
      <c r="I28" s="434"/>
      <c r="J28" s="434"/>
      <c r="K28" s="434"/>
      <c r="L28" s="434"/>
      <c r="M28" s="434"/>
      <c r="N28" s="434"/>
      <c r="O28" s="450"/>
      <c r="P28" s="450"/>
      <c r="Q28" s="450"/>
      <c r="R28" s="23" t="b">
        <f>ISNUMBER(SEARCH(R27,O27))</f>
        <v>1</v>
      </c>
      <c r="S28" s="43"/>
    </row>
    <row r="29" spans="1:19" ht="16" customHeight="1" x14ac:dyDescent="0.2">
      <c r="A29" s="42"/>
      <c r="B29" s="41"/>
      <c r="C29" s="416"/>
      <c r="D29" s="492"/>
      <c r="E29" s="492"/>
      <c r="F29" s="276"/>
      <c r="H29" s="412"/>
      <c r="I29" s="434"/>
      <c r="J29" s="434"/>
      <c r="K29" s="434"/>
      <c r="L29" s="434"/>
      <c r="M29" s="434"/>
      <c r="N29" s="434"/>
      <c r="O29" s="450"/>
      <c r="P29" s="450"/>
      <c r="Q29" s="450"/>
      <c r="R29" s="23" t="b">
        <v>0</v>
      </c>
      <c r="S29" s="43"/>
    </row>
    <row r="30" spans="1:19" ht="16" customHeight="1" x14ac:dyDescent="0.2">
      <c r="A30" s="42"/>
      <c r="B30" s="41"/>
      <c r="C30" s="272"/>
      <c r="D30" s="273"/>
      <c r="E30" s="273"/>
      <c r="F30" s="39"/>
      <c r="H30" s="412"/>
      <c r="I30" s="497" t="s">
        <v>173</v>
      </c>
      <c r="J30" s="497"/>
      <c r="K30" s="497"/>
      <c r="L30" s="497"/>
      <c r="M30" s="497"/>
      <c r="O30" s="448" t="str">
        <f>IF(R29=FALSE,"     Confirm evidence link",IF(R28=FALSE,"     Please insert link above","     Evidence link confirmed"))</f>
        <v xml:space="preserve">     Confirm evidence link</v>
      </c>
      <c r="P30" s="448"/>
      <c r="Q30" s="448"/>
      <c r="S30" s="43"/>
    </row>
    <row r="31" spans="1:19" ht="16" customHeight="1" x14ac:dyDescent="0.2">
      <c r="A31" s="42"/>
      <c r="B31" s="41"/>
      <c r="C31" s="414" t="str">
        <f>'6. Institutional Capacity'!H12</f>
        <v>✗</v>
      </c>
      <c r="D31" s="490" t="s">
        <v>140</v>
      </c>
      <c r="E31" s="490"/>
      <c r="F31" s="410" t="str">
        <f>CONCATENATE("completed: ",6-'6. Institutional Capacity'!H75,"/6")</f>
        <v>completed: 0/6</v>
      </c>
      <c r="H31" s="412"/>
      <c r="I31" s="497"/>
      <c r="J31" s="497"/>
      <c r="K31" s="497"/>
      <c r="L31" s="497"/>
      <c r="M31" s="497"/>
      <c r="O31" s="448"/>
      <c r="P31" s="448"/>
      <c r="Q31" s="448"/>
      <c r="S31" s="43"/>
    </row>
    <row r="32" spans="1:19" ht="16" customHeight="1" x14ac:dyDescent="0.2">
      <c r="A32" s="42"/>
      <c r="B32" s="274"/>
      <c r="C32" s="415"/>
      <c r="D32" s="491"/>
      <c r="E32" s="491"/>
      <c r="F32" s="411"/>
      <c r="H32" s="49"/>
      <c r="I32" s="49"/>
      <c r="J32" s="49"/>
      <c r="K32" s="49"/>
      <c r="L32" s="49"/>
      <c r="M32" s="49"/>
      <c r="N32" s="49"/>
      <c r="O32" s="49"/>
      <c r="P32" s="49"/>
      <c r="Q32" s="49"/>
      <c r="S32" s="43"/>
    </row>
    <row r="33" spans="1:19" ht="16" customHeight="1" x14ac:dyDescent="0.2">
      <c r="A33" s="42"/>
      <c r="B33" s="41"/>
      <c r="C33" s="416"/>
      <c r="D33" s="492"/>
      <c r="E33" s="492"/>
      <c r="F33" s="276"/>
      <c r="S33" s="43"/>
    </row>
    <row r="34" spans="1:19" ht="16" customHeight="1" x14ac:dyDescent="0.2">
      <c r="A34" s="42"/>
      <c r="B34" s="41"/>
      <c r="C34" s="272"/>
      <c r="D34" s="273"/>
      <c r="E34" s="273"/>
      <c r="F34" s="39"/>
      <c r="H34" s="412" t="str">
        <f>IF(R35=FALSE,"✗",IF(R36=TRUE,"✓","✗"))</f>
        <v>✗</v>
      </c>
      <c r="I34" s="434" t="s">
        <v>220</v>
      </c>
      <c r="J34" s="434"/>
      <c r="K34" s="434"/>
      <c r="L34" s="434"/>
      <c r="M34" s="434"/>
      <c r="N34" s="434"/>
      <c r="O34" s="449" t="s">
        <v>170</v>
      </c>
      <c r="P34" s="450"/>
      <c r="Q34" s="450"/>
      <c r="R34" s="22" t="s">
        <v>171</v>
      </c>
      <c r="S34" s="43"/>
    </row>
    <row r="35" spans="1:19" ht="26" customHeight="1" x14ac:dyDescent="0.2">
      <c r="A35" s="42"/>
      <c r="B35" s="41"/>
      <c r="C35" s="414" t="str">
        <f>'7. Technical Capacity'!H12</f>
        <v>✗</v>
      </c>
      <c r="D35" s="502" t="s">
        <v>175</v>
      </c>
      <c r="E35" s="502"/>
      <c r="F35" s="410" t="str">
        <f>CONCATENATE("completed: ",5-'7. Technical Capacity'!H63,"/5")</f>
        <v>completed: 0/5</v>
      </c>
      <c r="H35" s="412"/>
      <c r="I35" s="434"/>
      <c r="J35" s="434"/>
      <c r="K35" s="434"/>
      <c r="L35" s="434"/>
      <c r="M35" s="434"/>
      <c r="N35" s="434"/>
      <c r="O35" s="450"/>
      <c r="P35" s="450"/>
      <c r="Q35" s="450"/>
      <c r="R35" s="23" t="b">
        <f>ISNUMBER(SEARCH(R34,O34))</f>
        <v>1</v>
      </c>
      <c r="S35" s="43"/>
    </row>
    <row r="36" spans="1:19" ht="16" customHeight="1" x14ac:dyDescent="0.2">
      <c r="A36" s="42"/>
      <c r="B36" s="274"/>
      <c r="C36" s="415"/>
      <c r="D36" s="503"/>
      <c r="E36" s="503"/>
      <c r="F36" s="411"/>
      <c r="H36" s="412"/>
      <c r="I36" s="434"/>
      <c r="J36" s="434"/>
      <c r="K36" s="434"/>
      <c r="L36" s="434"/>
      <c r="M36" s="434"/>
      <c r="N36" s="434"/>
      <c r="O36" s="450"/>
      <c r="P36" s="450"/>
      <c r="Q36" s="450"/>
      <c r="R36" s="23" t="b">
        <v>0</v>
      </c>
      <c r="S36" s="43"/>
    </row>
    <row r="37" spans="1:19" ht="16" customHeight="1" x14ac:dyDescent="0.2">
      <c r="A37" s="42"/>
      <c r="B37" s="41"/>
      <c r="C37" s="416"/>
      <c r="D37" s="504"/>
      <c r="E37" s="504"/>
      <c r="F37" s="276"/>
      <c r="H37" s="412"/>
      <c r="I37" s="497" t="s">
        <v>173</v>
      </c>
      <c r="J37" s="497"/>
      <c r="K37" s="497"/>
      <c r="L37" s="497"/>
      <c r="M37" s="497"/>
      <c r="O37" s="448" t="str">
        <f>IF(R36=FALSE,"     Confirm evidence link",IF(R35=FALSE,"     Please insert link above","     Evidence link confirmed"))</f>
        <v xml:space="preserve">     Confirm evidence link</v>
      </c>
      <c r="P37" s="448"/>
      <c r="Q37" s="448"/>
      <c r="S37" s="43"/>
    </row>
    <row r="38" spans="1:19" ht="16" customHeight="1" x14ac:dyDescent="0.2">
      <c r="A38" s="42"/>
      <c r="B38" s="41"/>
      <c r="C38" s="272"/>
      <c r="D38" s="273"/>
      <c r="E38" s="273"/>
      <c r="F38" s="39"/>
      <c r="H38" s="412"/>
      <c r="I38" s="497"/>
      <c r="J38" s="497"/>
      <c r="K38" s="497"/>
      <c r="L38" s="497"/>
      <c r="M38" s="497"/>
      <c r="O38" s="448"/>
      <c r="P38" s="448"/>
      <c r="Q38" s="448"/>
      <c r="S38" s="43"/>
    </row>
    <row r="39" spans="1:19" ht="16" customHeight="1" x14ac:dyDescent="0.2">
      <c r="A39" s="42"/>
      <c r="B39" s="41"/>
      <c r="C39" s="414" t="str">
        <f>'8. Multi-Stakeholder Working'!H12</f>
        <v>✗</v>
      </c>
      <c r="D39" s="489" t="s">
        <v>176</v>
      </c>
      <c r="E39" s="490"/>
      <c r="F39" s="410" t="str">
        <f>CONCATENATE("completed: ",2-'8. Multi-Stakeholder Working'!H63,"/2")</f>
        <v>completed: 0/2</v>
      </c>
      <c r="H39" s="49"/>
      <c r="I39" s="49"/>
      <c r="J39" s="49"/>
      <c r="K39" s="49"/>
      <c r="L39" s="49"/>
      <c r="M39" s="49"/>
      <c r="N39" s="49"/>
      <c r="O39" s="49"/>
      <c r="P39" s="49"/>
      <c r="Q39" s="49"/>
      <c r="S39" s="43"/>
    </row>
    <row r="40" spans="1:19" ht="16" customHeight="1" x14ac:dyDescent="0.2">
      <c r="A40" s="42"/>
      <c r="B40" s="274"/>
      <c r="C40" s="415"/>
      <c r="D40" s="491"/>
      <c r="E40" s="491"/>
      <c r="F40" s="411"/>
      <c r="S40" s="43"/>
    </row>
    <row r="41" spans="1:19" ht="16" customHeight="1" x14ac:dyDescent="0.2">
      <c r="A41" s="42"/>
      <c r="B41" s="41"/>
      <c r="C41" s="416"/>
      <c r="D41" s="492"/>
      <c r="E41" s="492"/>
      <c r="F41" s="276"/>
      <c r="H41" s="412" t="str">
        <f>IF(R42=FALSE,"✗",IF(R43=TRUE,"✓","✗"))</f>
        <v>✗</v>
      </c>
      <c r="I41" s="434" t="s">
        <v>221</v>
      </c>
      <c r="J41" s="434"/>
      <c r="K41" s="434"/>
      <c r="L41" s="434"/>
      <c r="M41" s="434"/>
      <c r="N41" s="434"/>
      <c r="O41" s="449" t="s">
        <v>170</v>
      </c>
      <c r="P41" s="450"/>
      <c r="Q41" s="450"/>
      <c r="R41" s="22" t="s">
        <v>171</v>
      </c>
      <c r="S41" s="43"/>
    </row>
    <row r="42" spans="1:19" ht="16" customHeight="1" thickBot="1" x14ac:dyDescent="0.25">
      <c r="A42" s="42"/>
      <c r="B42" s="41"/>
      <c r="C42" s="272"/>
      <c r="D42" s="273"/>
      <c r="E42" s="273"/>
      <c r="F42" s="39"/>
      <c r="H42" s="412"/>
      <c r="I42" s="434"/>
      <c r="J42" s="434"/>
      <c r="K42" s="434"/>
      <c r="L42" s="434"/>
      <c r="M42" s="434"/>
      <c r="N42" s="434"/>
      <c r="O42" s="450"/>
      <c r="P42" s="450"/>
      <c r="Q42" s="450"/>
      <c r="R42" s="23" t="b">
        <f>ISNUMBER(SEARCH(R41,O41))</f>
        <v>1</v>
      </c>
      <c r="S42" s="43"/>
    </row>
    <row r="43" spans="1:19" ht="16" customHeight="1" x14ac:dyDescent="0.2">
      <c r="A43" s="42"/>
      <c r="B43" s="41"/>
      <c r="C43" s="439" t="str">
        <f>'9. Cross-Cultural Understanding'!H12</f>
        <v>✗</v>
      </c>
      <c r="D43" s="498" t="s">
        <v>178</v>
      </c>
      <c r="E43" s="499"/>
      <c r="F43" s="428" t="str">
        <f>CONCATENATE("completed: ",5-'9. Cross-Cultural Understanding'!H66,"/5")</f>
        <v>completed: 0/5</v>
      </c>
      <c r="H43" s="412"/>
      <c r="I43" s="434"/>
      <c r="J43" s="434"/>
      <c r="K43" s="434"/>
      <c r="L43" s="434"/>
      <c r="M43" s="434"/>
      <c r="N43" s="434"/>
      <c r="O43" s="450"/>
      <c r="P43" s="450"/>
      <c r="Q43" s="450"/>
      <c r="R43" s="23" t="b">
        <v>0</v>
      </c>
      <c r="S43" s="43"/>
    </row>
    <row r="44" spans="1:19" ht="16" customHeight="1" x14ac:dyDescent="0.2">
      <c r="A44" s="42"/>
      <c r="B44" s="274"/>
      <c r="C44" s="440"/>
      <c r="D44" s="500"/>
      <c r="E44" s="500"/>
      <c r="F44" s="429"/>
      <c r="H44" s="412"/>
      <c r="I44" s="497" t="s">
        <v>173</v>
      </c>
      <c r="J44" s="497"/>
      <c r="K44" s="497"/>
      <c r="L44" s="497"/>
      <c r="M44" s="497"/>
      <c r="O44" s="448" t="str">
        <f>IF(R43=FALSE,"     Confirm evidence link",IF(R42=FALSE,"     Please insert link above","     Evidence link confirmed"))</f>
        <v xml:space="preserve">     Confirm evidence link</v>
      </c>
      <c r="P44" s="448"/>
      <c r="Q44" s="448"/>
      <c r="S44" s="43"/>
    </row>
    <row r="45" spans="1:19" ht="16" customHeight="1" thickBot="1" x14ac:dyDescent="0.25">
      <c r="A45" s="42"/>
      <c r="B45" s="41"/>
      <c r="C45" s="441"/>
      <c r="D45" s="501"/>
      <c r="E45" s="501"/>
      <c r="F45" s="270"/>
      <c r="H45" s="412"/>
      <c r="I45" s="497"/>
      <c r="J45" s="497"/>
      <c r="K45" s="497"/>
      <c r="L45" s="497"/>
      <c r="M45" s="497"/>
      <c r="O45" s="448"/>
      <c r="P45" s="448"/>
      <c r="Q45" s="448"/>
      <c r="S45" s="43"/>
    </row>
    <row r="46" spans="1:19" ht="16" customHeight="1" x14ac:dyDescent="0.2">
      <c r="A46" s="42"/>
      <c r="B46" s="41"/>
      <c r="C46" s="272"/>
      <c r="D46" s="273"/>
      <c r="E46" s="273"/>
      <c r="F46" s="39"/>
      <c r="H46" s="49"/>
      <c r="I46" s="49"/>
      <c r="J46" s="49"/>
      <c r="K46" s="49"/>
      <c r="L46" s="49"/>
      <c r="M46" s="49"/>
      <c r="N46" s="49"/>
      <c r="O46" s="49"/>
      <c r="P46" s="49"/>
      <c r="Q46" s="49"/>
      <c r="S46" s="43"/>
    </row>
    <row r="47" spans="1:19" ht="16" customHeight="1" x14ac:dyDescent="0.2">
      <c r="A47" s="42"/>
      <c r="B47" s="41"/>
      <c r="C47" s="414" t="str">
        <f>'10. Collaborative Design'!H12</f>
        <v>✗</v>
      </c>
      <c r="D47" s="489" t="s">
        <v>180</v>
      </c>
      <c r="E47" s="490"/>
      <c r="F47" s="410" t="str">
        <f>CONCATENATE("completed: ",4-'10. Collaborative Design'!H66,"/4")</f>
        <v>completed: 0/4</v>
      </c>
      <c r="S47" s="43"/>
    </row>
    <row r="48" spans="1:19" ht="16" customHeight="1" x14ac:dyDescent="0.2">
      <c r="A48" s="42"/>
      <c r="B48" s="274"/>
      <c r="C48" s="415"/>
      <c r="D48" s="491"/>
      <c r="E48" s="491"/>
      <c r="F48" s="411"/>
      <c r="H48" s="412" t="str">
        <f>IF(R49=FALSE,"✗",IF(R50=TRUE,"✓","✗"))</f>
        <v>✗</v>
      </c>
      <c r="I48" s="434" t="s">
        <v>222</v>
      </c>
      <c r="J48" s="434"/>
      <c r="K48" s="434"/>
      <c r="L48" s="434"/>
      <c r="M48" s="434"/>
      <c r="N48" s="434"/>
      <c r="O48" s="449" t="s">
        <v>170</v>
      </c>
      <c r="P48" s="450"/>
      <c r="Q48" s="450"/>
      <c r="R48" s="22" t="s">
        <v>171</v>
      </c>
      <c r="S48" s="43"/>
    </row>
    <row r="49" spans="1:24" ht="16" customHeight="1" x14ac:dyDescent="0.2">
      <c r="A49" s="42"/>
      <c r="C49" s="416"/>
      <c r="D49" s="492"/>
      <c r="E49" s="492"/>
      <c r="F49" s="276"/>
      <c r="H49" s="412"/>
      <c r="I49" s="434"/>
      <c r="J49" s="434"/>
      <c r="K49" s="434"/>
      <c r="L49" s="434"/>
      <c r="M49" s="434"/>
      <c r="N49" s="434"/>
      <c r="O49" s="450"/>
      <c r="P49" s="450"/>
      <c r="Q49" s="450"/>
      <c r="R49" s="23" t="b">
        <f>ISNUMBER(SEARCH(R48,O48))</f>
        <v>1</v>
      </c>
      <c r="S49" s="43"/>
    </row>
    <row r="50" spans="1:24" ht="16" customHeight="1" x14ac:dyDescent="0.2">
      <c r="A50" s="277"/>
      <c r="B50" s="41"/>
      <c r="D50" s="273"/>
      <c r="E50" s="273"/>
      <c r="F50" s="39"/>
      <c r="H50" s="412"/>
      <c r="I50" s="434"/>
      <c r="J50" s="434"/>
      <c r="K50" s="434"/>
      <c r="L50" s="434"/>
      <c r="M50" s="434"/>
      <c r="N50" s="434"/>
      <c r="O50" s="450"/>
      <c r="P50" s="450"/>
      <c r="Q50" s="450"/>
      <c r="R50" s="23" t="b">
        <v>0</v>
      </c>
      <c r="S50" s="43"/>
    </row>
    <row r="51" spans="1:24" ht="16" customHeight="1" x14ac:dyDescent="0.2">
      <c r="A51" s="42"/>
      <c r="B51" s="41"/>
      <c r="C51" s="414" t="str">
        <f>'11. Policies &amp; Procedures'!H12</f>
        <v>✗</v>
      </c>
      <c r="D51" s="490" t="s">
        <v>134</v>
      </c>
      <c r="E51" s="490"/>
      <c r="F51" s="410" t="str">
        <f>CONCATENATE("completed: ",7-'11. Policies &amp; Procedures'!H85,"/7")</f>
        <v>completed: 0/7</v>
      </c>
      <c r="H51" s="412"/>
      <c r="I51" s="496" t="s">
        <v>173</v>
      </c>
      <c r="J51" s="496"/>
      <c r="K51" s="496"/>
      <c r="L51" s="496"/>
      <c r="M51" s="496"/>
      <c r="N51" s="275"/>
      <c r="O51" s="448" t="str">
        <f>IF(R50=FALSE,"     Confirm evidence link",IF(R49=FALSE,"     Please insert link above","     Evidence link confirmed"))</f>
        <v xml:space="preserve">     Confirm evidence link</v>
      </c>
      <c r="P51" s="448"/>
      <c r="Q51" s="448"/>
      <c r="S51" s="43"/>
    </row>
    <row r="52" spans="1:24" ht="16" customHeight="1" x14ac:dyDescent="0.2">
      <c r="A52" s="42"/>
      <c r="B52" s="274"/>
      <c r="C52" s="415"/>
      <c r="D52" s="491"/>
      <c r="E52" s="491"/>
      <c r="F52" s="411"/>
      <c r="H52" s="412"/>
      <c r="I52" s="496"/>
      <c r="J52" s="496"/>
      <c r="K52" s="496"/>
      <c r="L52" s="496"/>
      <c r="M52" s="496"/>
      <c r="N52" s="275"/>
      <c r="O52" s="448"/>
      <c r="P52" s="448"/>
      <c r="Q52" s="448"/>
      <c r="S52" s="43"/>
    </row>
    <row r="53" spans="1:24" ht="16" customHeight="1" x14ac:dyDescent="0.2">
      <c r="A53" s="42"/>
      <c r="B53" s="41"/>
      <c r="C53" s="416"/>
      <c r="D53" s="492"/>
      <c r="E53" s="492"/>
      <c r="F53" s="276"/>
      <c r="H53" s="49"/>
      <c r="I53" s="49"/>
      <c r="J53" s="49"/>
      <c r="K53" s="49"/>
      <c r="L53" s="49"/>
      <c r="M53" s="49"/>
      <c r="N53" s="49"/>
      <c r="O53" s="49"/>
      <c r="P53" s="49"/>
      <c r="Q53" s="49"/>
      <c r="S53" s="43"/>
    </row>
    <row r="54" spans="1:24" ht="16" customHeight="1" x14ac:dyDescent="0.2">
      <c r="A54" s="42"/>
      <c r="B54" s="41"/>
      <c r="C54" s="272"/>
      <c r="D54" s="273"/>
      <c r="E54" s="273"/>
      <c r="F54" s="39"/>
      <c r="S54" s="43"/>
    </row>
    <row r="55" spans="1:24" ht="16" customHeight="1" x14ac:dyDescent="0.2">
      <c r="A55" s="42"/>
      <c r="B55" s="41"/>
      <c r="C55" s="414" t="str">
        <f>'12. Dedicated Personnel'!H12</f>
        <v>✗</v>
      </c>
      <c r="D55" s="493" t="s">
        <v>150</v>
      </c>
      <c r="E55" s="493"/>
      <c r="F55" s="410" t="str">
        <f>CONCATENATE("completed: ",4-'12. Dedicated Personnel'!H71,"/4")</f>
        <v>completed: 0/4</v>
      </c>
      <c r="H55" s="412" t="str">
        <f>IF(R57=FALSE,"✗",IF(R58=TRUE,"✓","✗"))</f>
        <v>✗</v>
      </c>
      <c r="I55" s="434" t="s">
        <v>223</v>
      </c>
      <c r="J55" s="434"/>
      <c r="K55" s="434"/>
      <c r="L55" s="434"/>
      <c r="M55" s="434"/>
      <c r="N55" s="434"/>
      <c r="O55" s="449" t="s">
        <v>170</v>
      </c>
      <c r="P55" s="450"/>
      <c r="Q55" s="450"/>
      <c r="S55" s="43"/>
    </row>
    <row r="56" spans="1:24" ht="16" customHeight="1" x14ac:dyDescent="0.2">
      <c r="A56" s="42"/>
      <c r="B56" s="274"/>
      <c r="C56" s="415"/>
      <c r="D56" s="494"/>
      <c r="E56" s="494"/>
      <c r="F56" s="411"/>
      <c r="H56" s="412"/>
      <c r="I56" s="434"/>
      <c r="J56" s="434"/>
      <c r="K56" s="434"/>
      <c r="L56" s="434"/>
      <c r="M56" s="434"/>
      <c r="N56" s="434"/>
      <c r="O56" s="450"/>
      <c r="P56" s="450"/>
      <c r="Q56" s="450"/>
      <c r="R56" s="22" t="s">
        <v>171</v>
      </c>
      <c r="S56" s="43"/>
    </row>
    <row r="57" spans="1:24" ht="16" customHeight="1" x14ac:dyDescent="0.2">
      <c r="A57" s="42"/>
      <c r="B57" s="41"/>
      <c r="C57" s="416"/>
      <c r="D57" s="495"/>
      <c r="E57" s="495"/>
      <c r="F57" s="276"/>
      <c r="H57" s="412"/>
      <c r="I57" s="434"/>
      <c r="J57" s="434"/>
      <c r="K57" s="434"/>
      <c r="L57" s="434"/>
      <c r="M57" s="434"/>
      <c r="N57" s="434"/>
      <c r="O57" s="450"/>
      <c r="P57" s="450"/>
      <c r="Q57" s="450"/>
      <c r="R57" s="23" t="b">
        <f>ISNUMBER(SEARCH(R56,O55))</f>
        <v>1</v>
      </c>
      <c r="S57" s="43"/>
    </row>
    <row r="58" spans="1:24" ht="16" customHeight="1" x14ac:dyDescent="0.2">
      <c r="A58" s="42"/>
      <c r="B58" s="41"/>
      <c r="C58" s="272"/>
      <c r="D58" s="273"/>
      <c r="E58" s="273"/>
      <c r="F58" s="39"/>
      <c r="H58" s="412"/>
      <c r="I58" s="275"/>
      <c r="J58" s="275"/>
      <c r="K58" s="275"/>
      <c r="L58" s="275"/>
      <c r="M58" s="275"/>
      <c r="N58" s="275"/>
      <c r="O58" s="448" t="str">
        <f>IF(R58=FALSE,"     Confirm evidence link",IF(R57=FALSE,"     Please insert link above","     Evidence link confirmed"))</f>
        <v xml:space="preserve">     Confirm evidence link</v>
      </c>
      <c r="P58" s="448"/>
      <c r="Q58" s="448"/>
      <c r="R58" s="23" t="b">
        <v>0</v>
      </c>
      <c r="S58" s="43"/>
      <c r="W58" s="273"/>
      <c r="X58" s="273"/>
    </row>
    <row r="59" spans="1:24" ht="16" customHeight="1" x14ac:dyDescent="0.2">
      <c r="A59" s="42"/>
      <c r="B59" s="41"/>
      <c r="C59" s="414" t="str">
        <f>'13. Recognition of Customary'!H12</f>
        <v>✗</v>
      </c>
      <c r="D59" s="489" t="s">
        <v>181</v>
      </c>
      <c r="E59" s="490"/>
      <c r="F59" s="421" t="str">
        <f>CONCATENATE("completed: ",3-'13. Recognition of Customary'!H65,"/3")</f>
        <v>completed: 0/3</v>
      </c>
      <c r="H59" s="412"/>
      <c r="I59" s="496" t="s">
        <v>173</v>
      </c>
      <c r="J59" s="496"/>
      <c r="K59" s="496"/>
      <c r="L59" s="496"/>
      <c r="M59" s="496"/>
      <c r="O59" s="448"/>
      <c r="P59" s="448"/>
      <c r="Q59" s="448"/>
      <c r="S59" s="43"/>
    </row>
    <row r="60" spans="1:24" ht="16" customHeight="1" thickBot="1" x14ac:dyDescent="0.25">
      <c r="A60" s="42"/>
      <c r="B60" s="274"/>
      <c r="C60" s="415"/>
      <c r="D60" s="491"/>
      <c r="E60" s="491"/>
      <c r="F60" s="422"/>
      <c r="H60" s="70"/>
      <c r="I60" s="505"/>
      <c r="J60" s="505"/>
      <c r="K60" s="505"/>
      <c r="L60" s="505"/>
      <c r="M60" s="505"/>
      <c r="N60" s="70"/>
      <c r="O60" s="70"/>
      <c r="P60" s="70"/>
      <c r="Q60" s="70"/>
      <c r="S60" s="43"/>
    </row>
    <row r="61" spans="1:24" ht="16" customHeight="1" thickTop="1" x14ac:dyDescent="0.2">
      <c r="A61" s="42"/>
      <c r="C61" s="416"/>
      <c r="D61" s="492"/>
      <c r="E61" s="492"/>
      <c r="F61" s="276"/>
      <c r="S61" s="43"/>
    </row>
    <row r="62" spans="1:24" ht="16" customHeight="1" x14ac:dyDescent="0.2">
      <c r="S62" s="43"/>
    </row>
    <row r="63" spans="1:24" ht="16" customHeight="1" x14ac:dyDescent="0.2">
      <c r="A63" s="42"/>
      <c r="S63" s="43"/>
    </row>
    <row r="64" spans="1:24" ht="16" hidden="1" customHeight="1" x14ac:dyDescent="0.2">
      <c r="A64" s="42"/>
      <c r="S64" s="43"/>
    </row>
    <row r="65" spans="1:19" ht="16" hidden="1" customHeight="1" x14ac:dyDescent="0.2">
      <c r="A65" s="42"/>
      <c r="S65" s="43"/>
    </row>
    <row r="66" spans="1:19" ht="16" hidden="1" customHeight="1" x14ac:dyDescent="0.2">
      <c r="A66" s="42"/>
      <c r="H66" s="72">
        <f>COUNTIF(H26:H65,"✗")</f>
        <v>5</v>
      </c>
      <c r="I66" s="23" t="s">
        <v>189</v>
      </c>
      <c r="S66" s="43"/>
    </row>
    <row r="67" spans="1:19" ht="16" hidden="1" customHeight="1" x14ac:dyDescent="0.2">
      <c r="A67" s="42"/>
      <c r="S67" s="43"/>
    </row>
    <row r="68" spans="1:19" ht="16" hidden="1" customHeight="1" x14ac:dyDescent="0.2">
      <c r="A68" s="42"/>
      <c r="S68" s="43"/>
    </row>
    <row r="69" spans="1:19" ht="16" hidden="1" customHeight="1" x14ac:dyDescent="0.2">
      <c r="A69" s="42"/>
      <c r="S69" s="43"/>
    </row>
    <row r="70" spans="1:19" ht="16" hidden="1" customHeight="1" x14ac:dyDescent="0.2">
      <c r="A70" s="42"/>
      <c r="S70" s="43"/>
    </row>
    <row r="71" spans="1:19" ht="16" hidden="1" customHeight="1" x14ac:dyDescent="0.2">
      <c r="A71" s="42"/>
      <c r="S71" s="43"/>
    </row>
    <row r="72" spans="1:19" ht="16" hidden="1" customHeight="1" x14ac:dyDescent="0.2">
      <c r="A72" s="42"/>
      <c r="S72" s="43"/>
    </row>
    <row r="73" spans="1:19" ht="16" hidden="1" customHeight="1" x14ac:dyDescent="0.2">
      <c r="A73" s="42"/>
      <c r="S73" s="43"/>
    </row>
    <row r="74" spans="1:19" ht="16" hidden="1" customHeight="1" x14ac:dyDescent="0.2">
      <c r="A74" s="42"/>
      <c r="S74" s="43"/>
    </row>
    <row r="75" spans="1:19" ht="16" hidden="1" customHeight="1" x14ac:dyDescent="0.2">
      <c r="A75" s="42"/>
      <c r="S75" s="43"/>
    </row>
    <row r="76" spans="1:19" ht="16" hidden="1" customHeight="1" x14ac:dyDescent="0.2">
      <c r="A76" s="42"/>
      <c r="S76" s="43"/>
    </row>
    <row r="77" spans="1:19" ht="16" hidden="1" customHeight="1" x14ac:dyDescent="0.2">
      <c r="A77" s="42"/>
      <c r="S77" s="43"/>
    </row>
    <row r="78" spans="1:19" ht="16" hidden="1" customHeight="1" x14ac:dyDescent="0.2">
      <c r="A78" s="42"/>
      <c r="S78" s="43"/>
    </row>
    <row r="79" spans="1:19" ht="16" hidden="1" customHeight="1" x14ac:dyDescent="0.2">
      <c r="A79" s="42"/>
      <c r="S79" s="43"/>
    </row>
    <row r="80" spans="1:19" ht="16" hidden="1" customHeight="1" x14ac:dyDescent="0.2">
      <c r="A80" s="42"/>
      <c r="S80" s="43"/>
    </row>
    <row r="81" spans="1:19" ht="16" hidden="1" customHeight="1" x14ac:dyDescent="0.2">
      <c r="A81" s="42"/>
      <c r="S81" s="43"/>
    </row>
    <row r="82" spans="1:19" ht="16" hidden="1" customHeight="1" x14ac:dyDescent="0.2">
      <c r="A82" s="42"/>
      <c r="S82" s="43"/>
    </row>
    <row r="83" spans="1:19" ht="16" hidden="1" customHeight="1" x14ac:dyDescent="0.2">
      <c r="A83" s="42"/>
      <c r="S83" s="43"/>
    </row>
    <row r="84" spans="1:19" ht="16" hidden="1" customHeight="1" x14ac:dyDescent="0.2">
      <c r="A84" s="42"/>
      <c r="S84" s="43"/>
    </row>
    <row r="85" spans="1:19" hidden="1" x14ac:dyDescent="0.2">
      <c r="A85" s="42"/>
      <c r="S85" s="43"/>
    </row>
    <row r="86" spans="1:19" hidden="1" x14ac:dyDescent="0.2">
      <c r="A86" s="42"/>
      <c r="S86" s="43"/>
    </row>
    <row r="87" spans="1:19" hidden="1" x14ac:dyDescent="0.2">
      <c r="A87" s="42"/>
      <c r="S87" s="43"/>
    </row>
    <row r="88" spans="1:19" hidden="1" x14ac:dyDescent="0.2">
      <c r="A88" s="42"/>
      <c r="S88" s="43"/>
    </row>
    <row r="89" spans="1:19" hidden="1" x14ac:dyDescent="0.2">
      <c r="A89" s="42"/>
      <c r="S89" s="43"/>
    </row>
    <row r="90" spans="1:19" hidden="1" x14ac:dyDescent="0.2">
      <c r="A90" s="42"/>
      <c r="S90" s="43"/>
    </row>
    <row r="91" spans="1:19" hidden="1" x14ac:dyDescent="0.2">
      <c r="A91" s="42"/>
      <c r="S91" s="43"/>
    </row>
    <row r="92" spans="1:19" hidden="1" x14ac:dyDescent="0.2">
      <c r="A92" s="42"/>
      <c r="S92" s="43"/>
    </row>
    <row r="93" spans="1:19" hidden="1" x14ac:dyDescent="0.2">
      <c r="A93" s="42"/>
      <c r="S93" s="43"/>
    </row>
    <row r="94" spans="1:19" hidden="1" x14ac:dyDescent="0.2">
      <c r="A94" s="42"/>
      <c r="S94" s="43"/>
    </row>
    <row r="95" spans="1:19" hidden="1" x14ac:dyDescent="0.2">
      <c r="A95" s="42"/>
      <c r="S95" s="43"/>
    </row>
    <row r="96" spans="1:19" hidden="1" x14ac:dyDescent="0.2">
      <c r="A96" s="42"/>
      <c r="S96" s="43"/>
    </row>
    <row r="97" spans="1:19" hidden="1" x14ac:dyDescent="0.2">
      <c r="A97" s="42"/>
      <c r="S97" s="43"/>
    </row>
    <row r="98" spans="1:19" hidden="1" x14ac:dyDescent="0.2">
      <c r="A98" s="42"/>
      <c r="S98" s="43"/>
    </row>
    <row r="99" spans="1:19" hidden="1" x14ac:dyDescent="0.2">
      <c r="A99" s="42"/>
      <c r="S99" s="43"/>
    </row>
    <row r="100" spans="1:19" hidden="1" x14ac:dyDescent="0.2">
      <c r="A100" s="42"/>
      <c r="S100" s="43"/>
    </row>
    <row r="101" spans="1:19" hidden="1" x14ac:dyDescent="0.2">
      <c r="A101" s="42"/>
      <c r="S101" s="43"/>
    </row>
    <row r="102" spans="1:19" hidden="1" x14ac:dyDescent="0.2">
      <c r="A102" s="42"/>
      <c r="S102" s="43"/>
    </row>
    <row r="103" spans="1:19" hidden="1" x14ac:dyDescent="0.2">
      <c r="A103" s="42"/>
      <c r="S103" s="43"/>
    </row>
    <row r="104" spans="1:19" hidden="1" x14ac:dyDescent="0.2">
      <c r="A104" s="42"/>
      <c r="S104" s="43"/>
    </row>
    <row r="105" spans="1:19" hidden="1" x14ac:dyDescent="0.2">
      <c r="A105" s="42"/>
      <c r="S105" s="43"/>
    </row>
    <row r="106" spans="1:19" hidden="1" x14ac:dyDescent="0.2">
      <c r="A106" s="42"/>
      <c r="S106" s="43"/>
    </row>
    <row r="107" spans="1:19" hidden="1" x14ac:dyDescent="0.2">
      <c r="A107" s="42"/>
      <c r="S107" s="43"/>
    </row>
    <row r="108" spans="1:19" hidden="1" x14ac:dyDescent="0.2">
      <c r="A108" s="42"/>
      <c r="S108" s="43"/>
    </row>
    <row r="109" spans="1:19" hidden="1" x14ac:dyDescent="0.2">
      <c r="A109" s="42"/>
      <c r="S109" s="43"/>
    </row>
    <row r="110" spans="1:19" hidden="1" x14ac:dyDescent="0.2">
      <c r="A110" s="42"/>
      <c r="S110" s="43"/>
    </row>
    <row r="111" spans="1:19" hidden="1" x14ac:dyDescent="0.2">
      <c r="A111" s="42"/>
      <c r="S111" s="43"/>
    </row>
    <row r="112" spans="1:19" hidden="1" x14ac:dyDescent="0.2">
      <c r="A112" s="42"/>
      <c r="S112" s="43"/>
    </row>
    <row r="113" spans="1:19" hidden="1" x14ac:dyDescent="0.2">
      <c r="A113" s="42"/>
      <c r="S113" s="43"/>
    </row>
    <row r="114" spans="1:19" hidden="1" x14ac:dyDescent="0.2">
      <c r="A114" s="42"/>
      <c r="S114" s="43"/>
    </row>
    <row r="115" spans="1:19" hidden="1" x14ac:dyDescent="0.2">
      <c r="A115" s="42"/>
      <c r="S115" s="43"/>
    </row>
    <row r="116" spans="1:19" hidden="1" x14ac:dyDescent="0.2">
      <c r="A116" s="42"/>
      <c r="S116" s="43"/>
    </row>
    <row r="117" spans="1:19" hidden="1" x14ac:dyDescent="0.2">
      <c r="A117" s="42"/>
      <c r="S117" s="43"/>
    </row>
    <row r="118" spans="1:19" hidden="1" x14ac:dyDescent="0.2">
      <c r="A118" s="42"/>
      <c r="S118" s="43"/>
    </row>
    <row r="119" spans="1:19" hidden="1" x14ac:dyDescent="0.2">
      <c r="A119" s="42"/>
      <c r="S119" s="43"/>
    </row>
    <row r="120" spans="1:19" hidden="1" x14ac:dyDescent="0.2">
      <c r="A120" s="42"/>
      <c r="S120" s="43"/>
    </row>
    <row r="121" spans="1:19" hidden="1" x14ac:dyDescent="0.2">
      <c r="A121" s="42"/>
      <c r="S121" s="43"/>
    </row>
    <row r="122" spans="1:19" hidden="1" x14ac:dyDescent="0.2">
      <c r="A122" s="42"/>
      <c r="S122" s="43"/>
    </row>
    <row r="123" spans="1:19" hidden="1" x14ac:dyDescent="0.2">
      <c r="A123" s="42"/>
      <c r="S123" s="43"/>
    </row>
    <row r="124" spans="1:19" hidden="1" x14ac:dyDescent="0.2">
      <c r="A124" s="42"/>
      <c r="S124" s="43"/>
    </row>
    <row r="125" spans="1:19" hidden="1" x14ac:dyDescent="0.2">
      <c r="A125" s="42"/>
      <c r="S125" s="43"/>
    </row>
    <row r="126" spans="1:19" hidden="1" x14ac:dyDescent="0.2">
      <c r="A126" s="42"/>
      <c r="S126" s="43"/>
    </row>
    <row r="127" spans="1:19" hidden="1" x14ac:dyDescent="0.2">
      <c r="A127" s="42"/>
      <c r="S127" s="43"/>
    </row>
    <row r="128" spans="1:19" hidden="1" x14ac:dyDescent="0.2">
      <c r="S128" s="43"/>
    </row>
  </sheetData>
  <mergeCells count="73">
    <mergeCell ref="Y4:Y5"/>
    <mergeCell ref="E6:F7"/>
    <mergeCell ref="G6:H7"/>
    <mergeCell ref="I6:K7"/>
    <mergeCell ref="L6:N7"/>
    <mergeCell ref="O1:P2"/>
    <mergeCell ref="E2:I3"/>
    <mergeCell ref="O3:P4"/>
    <mergeCell ref="V4:V6"/>
    <mergeCell ref="W4:X6"/>
    <mergeCell ref="O51:Q52"/>
    <mergeCell ref="O55:Q57"/>
    <mergeCell ref="O58:Q59"/>
    <mergeCell ref="H12:H13"/>
    <mergeCell ref="I12:Q13"/>
    <mergeCell ref="I15:Q17"/>
    <mergeCell ref="O34:Q36"/>
    <mergeCell ref="O37:Q38"/>
    <mergeCell ref="O48:Q50"/>
    <mergeCell ref="H55:H59"/>
    <mergeCell ref="I55:N57"/>
    <mergeCell ref="I59:M60"/>
    <mergeCell ref="O27:Q29"/>
    <mergeCell ref="I18:Q22"/>
    <mergeCell ref="H24:Q24"/>
    <mergeCell ref="H26:H31"/>
    <mergeCell ref="O30:Q31"/>
    <mergeCell ref="C18:C21"/>
    <mergeCell ref="D18:E21"/>
    <mergeCell ref="F18:F19"/>
    <mergeCell ref="C23:C25"/>
    <mergeCell ref="D23:E25"/>
    <mergeCell ref="C31:C33"/>
    <mergeCell ref="D31:E33"/>
    <mergeCell ref="F31:F32"/>
    <mergeCell ref="I26:N29"/>
    <mergeCell ref="C27:C29"/>
    <mergeCell ref="D27:E29"/>
    <mergeCell ref="I30:M31"/>
    <mergeCell ref="F23:F24"/>
    <mergeCell ref="F27:F28"/>
    <mergeCell ref="H34:H38"/>
    <mergeCell ref="I34:N36"/>
    <mergeCell ref="C35:C37"/>
    <mergeCell ref="D35:E37"/>
    <mergeCell ref="I37:M38"/>
    <mergeCell ref="F35:F36"/>
    <mergeCell ref="C39:C41"/>
    <mergeCell ref="D39:E41"/>
    <mergeCell ref="H41:H45"/>
    <mergeCell ref="I41:N43"/>
    <mergeCell ref="O41:Q43"/>
    <mergeCell ref="I44:M45"/>
    <mergeCell ref="C43:C45"/>
    <mergeCell ref="D43:E45"/>
    <mergeCell ref="F43:F44"/>
    <mergeCell ref="F39:F40"/>
    <mergeCell ref="O44:Q45"/>
    <mergeCell ref="C47:C49"/>
    <mergeCell ref="D47:E49"/>
    <mergeCell ref="I48:N50"/>
    <mergeCell ref="F47:F48"/>
    <mergeCell ref="I51:M52"/>
    <mergeCell ref="H48:H52"/>
    <mergeCell ref="C59:C61"/>
    <mergeCell ref="D59:E61"/>
    <mergeCell ref="F59:F60"/>
    <mergeCell ref="C51:C53"/>
    <mergeCell ref="D51:E53"/>
    <mergeCell ref="F51:F52"/>
    <mergeCell ref="C55:C57"/>
    <mergeCell ref="D55:E57"/>
    <mergeCell ref="F55:F56"/>
  </mergeCells>
  <conditionalFormatting sqref="H26:H27">
    <cfRule type="beginsWith" dxfId="498" priority="73" operator="beginsWith" text="&quot;Upload&quot;">
      <formula>LEFT(H26,LEN("""Upload"""))="""Upload"""</formula>
    </cfRule>
    <cfRule type="beginsWith" dxfId="497" priority="74" stopIfTrue="1" operator="beginsWith" text="&quot;Upload&quot;">
      <formula>LEFT(H26,LEN("""Upload"""))="""Upload"""</formula>
    </cfRule>
  </conditionalFormatting>
  <conditionalFormatting sqref="H12:H13">
    <cfRule type="containsText" dxfId="496" priority="72" operator="containsText" text="✗">
      <formula>NOT(ISERROR(SEARCH("✗",H12)))</formula>
    </cfRule>
  </conditionalFormatting>
  <conditionalFormatting sqref="H34">
    <cfRule type="beginsWith" dxfId="495" priority="57" operator="beginsWith" text="&quot;Upload&quot;">
      <formula>LEFT(H34,LEN("""Upload"""))="""Upload"""</formula>
    </cfRule>
    <cfRule type="beginsWith" dxfId="494" priority="58" stopIfTrue="1" operator="beginsWith" text="&quot;Upload&quot;">
      <formula>LEFT(H34,LEN("""Upload"""))="""Upload"""</formula>
    </cfRule>
  </conditionalFormatting>
  <conditionalFormatting sqref="H41">
    <cfRule type="beginsWith" dxfId="493" priority="55" operator="beginsWith" text="&quot;Upload&quot;">
      <formula>LEFT(H41,LEN("""Upload"""))="""Upload"""</formula>
    </cfRule>
    <cfRule type="beginsWith" dxfId="492" priority="56" stopIfTrue="1" operator="beginsWith" text="&quot;Upload&quot;">
      <formula>LEFT(H41,LEN("""Upload"""))="""Upload"""</formula>
    </cfRule>
  </conditionalFormatting>
  <conditionalFormatting sqref="H48">
    <cfRule type="beginsWith" dxfId="491" priority="53" operator="beginsWith" text="&quot;Upload&quot;">
      <formula>LEFT(H48,LEN("""Upload"""))="""Upload"""</formula>
    </cfRule>
    <cfRule type="beginsWith" dxfId="490" priority="54" stopIfTrue="1" operator="beginsWith" text="&quot;Upload&quot;">
      <formula>LEFT(H48,LEN("""Upload"""))="""Upload"""</formula>
    </cfRule>
  </conditionalFormatting>
  <conditionalFormatting sqref="H55">
    <cfRule type="beginsWith" dxfId="489" priority="49" operator="beginsWith" text="&quot;Upload&quot;">
      <formula>LEFT(H55,LEN("""Upload"""))="""Upload"""</formula>
    </cfRule>
    <cfRule type="beginsWith" dxfId="488" priority="50" stopIfTrue="1" operator="beginsWith" text="&quot;Upload&quot;">
      <formula>LEFT(H55,LEN("""Upload"""))="""Upload"""</formula>
    </cfRule>
  </conditionalFormatting>
  <conditionalFormatting sqref="V4">
    <cfRule type="containsText" dxfId="487" priority="20" operator="containsText" text="✗">
      <formula>NOT(ISERROR(SEARCH("✗",V4)))</formula>
    </cfRule>
  </conditionalFormatting>
  <conditionalFormatting sqref="V8">
    <cfRule type="containsText" dxfId="486" priority="19" operator="containsText" text="✗">
      <formula>NOT(ISERROR(SEARCH("✗",V8)))</formula>
    </cfRule>
  </conditionalFormatting>
  <conditionalFormatting sqref="C18">
    <cfRule type="containsText" dxfId="485" priority="18" operator="containsText" text="✗">
      <formula>NOT(ISERROR(SEARCH("✗",C18)))</formula>
    </cfRule>
  </conditionalFormatting>
  <conditionalFormatting sqref="C23">
    <cfRule type="containsText" dxfId="484" priority="17" operator="containsText" text="✗">
      <formula>NOT(ISERROR(SEARCH("✗",C23)))</formula>
    </cfRule>
  </conditionalFormatting>
  <conditionalFormatting sqref="C27">
    <cfRule type="containsText" dxfId="483" priority="16" operator="containsText" text="✗">
      <formula>NOT(ISERROR(SEARCH("✗",C27)))</formula>
    </cfRule>
  </conditionalFormatting>
  <conditionalFormatting sqref="C31">
    <cfRule type="containsText" dxfId="482" priority="15" operator="containsText" text="✗">
      <formula>NOT(ISERROR(SEARCH("✗",C31)))</formula>
    </cfRule>
  </conditionalFormatting>
  <conditionalFormatting sqref="C35">
    <cfRule type="containsText" dxfId="481" priority="14" operator="containsText" text="✗">
      <formula>NOT(ISERROR(SEARCH("✗",C35)))</formula>
    </cfRule>
  </conditionalFormatting>
  <conditionalFormatting sqref="C39">
    <cfRule type="containsText" dxfId="480" priority="13" operator="containsText" text="✗">
      <formula>NOT(ISERROR(SEARCH("✗",C39)))</formula>
    </cfRule>
  </conditionalFormatting>
  <conditionalFormatting sqref="C43">
    <cfRule type="containsText" dxfId="479" priority="12" operator="containsText" text="✗">
      <formula>NOT(ISERROR(SEARCH("✗",C43)))</formula>
    </cfRule>
  </conditionalFormatting>
  <conditionalFormatting sqref="C47">
    <cfRule type="containsText" dxfId="478" priority="11" operator="containsText" text="✗">
      <formula>NOT(ISERROR(SEARCH("✗",C47)))</formula>
    </cfRule>
  </conditionalFormatting>
  <conditionalFormatting sqref="C51">
    <cfRule type="containsText" dxfId="477" priority="10" operator="containsText" text="✗">
      <formula>NOT(ISERROR(SEARCH("✗",C51)))</formula>
    </cfRule>
  </conditionalFormatting>
  <conditionalFormatting sqref="C55">
    <cfRule type="containsText" dxfId="476" priority="9" operator="containsText" text="✗">
      <formula>NOT(ISERROR(SEARCH("✗",C55)))</formula>
    </cfRule>
  </conditionalFormatting>
  <conditionalFormatting sqref="C59">
    <cfRule type="containsText" dxfId="475" priority="8" operator="containsText" text="✗">
      <formula>NOT(ISERROR(SEARCH("✗",C59)))</formula>
    </cfRule>
  </conditionalFormatting>
  <hyperlinks>
    <hyperlink ref="W4:X6" location="'PC - Community Representation'!A1" display="Community Representation " xr:uid="{DEA53E50-B152-C148-8D4A-A83A8BB7D235}"/>
    <hyperlink ref="D18:E19" location="'3. Community Representation'!A1" display="Community Representation " xr:uid="{ECDC3275-1B9F-1047-8294-CD940A4436D6}"/>
    <hyperlink ref="D23:E25" location="'4.  Gender'!A1" display="Gender " xr:uid="{D8122BF4-D244-3F49-A547-E6A72778C944}"/>
    <hyperlink ref="D27:E29" location="'5. Marginalized &amp; Vulnerable'!A1" display="'5. Marginalized &amp; Vulnerable'!A1" xr:uid="{2E86DD1D-3AA9-EA46-AE1F-EDB0F93CC972}"/>
    <hyperlink ref="D31:E33" location="'6. Institutional Capacity'!A1" display="Institutional Capacity" xr:uid="{C0EAFEC7-075A-6C41-9008-C165F2BFB270}"/>
    <hyperlink ref="D39:E41" location="'8. Multi-Stakeholder Working'!A1" display="'8. Multi-Stakeholder Working'!A1" xr:uid="{5AF59550-420C-E049-8573-2F47DAA5BD23}"/>
    <hyperlink ref="D47:E49" location="'10. Collaborative Design'!A1" display="'10. Collaborative Design'!A1" xr:uid="{AB663AD6-FB54-0D4E-9A7F-835B1437E37E}"/>
    <hyperlink ref="D55:E57" location="'12. Dedicated Personnel'!A1" display="Dedicated Personnel" xr:uid="{E941A1CA-57F3-704E-BED3-22E10AF38EF8}"/>
    <hyperlink ref="D59:E61" location="'13. Recognition of Customary'!A1" display="'13. Recognition of Customary'!A1" xr:uid="{8988E538-5FFC-284E-AEF4-FF93823B258B}"/>
    <hyperlink ref="D51:E53" location="'11. Policies &amp; Procedures'!A1" display="Policies &amp; Procedures" xr:uid="{91318E72-BD16-D048-BD70-6D28BDE14437}"/>
    <hyperlink ref="E6:F7" location="'1. Start Page'!A1" display="Overview" xr:uid="{CD927DBD-CA96-7E40-9453-6FAAD5540F14}"/>
    <hyperlink ref="I6:K7" location="'14. Prerequisite Steps 1-3'!A1" display="Prerequisites" xr:uid="{AC30164C-3EC4-6F45-A152-3B168E9153A8}"/>
    <hyperlink ref="G6:H7" location="'2. Enabling Conditions Overview'!A1" display="Enabling Conditions" xr:uid="{D2545AE7-9260-6648-A5A1-A7250DDCC62C}"/>
    <hyperlink ref="L6:N7" location="'15. Step 4. Consideration'!A1" display="Implementation" xr:uid="{DC3CBD48-D216-7F44-B2F3-D287B1987049}"/>
    <hyperlink ref="D35" location="'7. Technical Capacity'!A1" display="'7. Technical Capacity'!A1" xr:uid="{883F0E7E-C6A2-B642-BC08-4AE28C12C275}"/>
    <hyperlink ref="I30:M31" location="'Further Information'!B262" display="See here for further information and resources" xr:uid="{754C2CF3-D4D2-4EA6-B96D-8506FBB92661}"/>
    <hyperlink ref="I37:M38" location="'Further Information'!B262" display="See here for further information and resources" xr:uid="{8B5F63D6-E8EA-4189-83B7-3D9CCA5B08F1}"/>
    <hyperlink ref="I44:M45" location="'Further Information'!B262" display="See here for further information and resources" xr:uid="{C375B344-D3D5-4AC3-9F5E-424304CFEDC2}"/>
    <hyperlink ref="I51:M52" location="'Further Information'!B262" display="See here for further information and resources" xr:uid="{4F954243-6018-40C0-A0BF-39B4C45C6E5F}"/>
    <hyperlink ref="I59:M60" location="'Further Information'!B262" display="See here for further information and resources" xr:uid="{6643B938-4E91-47D3-B801-A366EF537C5A}"/>
    <hyperlink ref="O1:P2" location="'READ FIRST User Guide'!A1" display="User Guide" xr:uid="{9C4779F3-E9B1-D649-B48B-CD33EE42BCBD}"/>
    <hyperlink ref="O3:P4" location="Glossary!A1" display="Glossary" xr:uid="{13138532-7A88-C849-9006-0107210B1641}"/>
    <hyperlink ref="D43:E45" location="'9. Cross-Cultural Understanding'!A1" display="'9. Cross-Cultural Understanding'!A1" xr:uid="{B65BBC4B-CE3A-9741-B1F0-E2314AD2860F}"/>
  </hyperlinks>
  <pageMargins left="0.7" right="0.7" top="0.75" bottom="0.75" header="0.3" footer="0.3"/>
  <pageSetup orientation="portrait" horizontalDpi="0" verticalDpi="0"/>
  <drawing r:id="rId1"/>
  <legacyDrawing r:id="rId2"/>
  <mc:AlternateContent xmlns:mc="http://schemas.openxmlformats.org/markup-compatibility/2006">
    <mc:Choice Requires="x14">
      <controls>
        <mc:AlternateContent xmlns:mc="http://schemas.openxmlformats.org/markup-compatibility/2006">
          <mc:Choice Requires="x14">
            <control shapeId="20486" r:id="rId3" name="Check Box 6">
              <controlPr defaultSize="0" autoFill="0" autoLine="0" autoPict="0">
                <anchor moveWithCells="1">
                  <from>
                    <xdr:col>14</xdr:col>
                    <xdr:colOff>228600</xdr:colOff>
                    <xdr:row>29</xdr:row>
                    <xdr:rowOff>25400</xdr:rowOff>
                  </from>
                  <to>
                    <xdr:col>14</xdr:col>
                    <xdr:colOff>520700</xdr:colOff>
                    <xdr:row>30</xdr:row>
                    <xdr:rowOff>139700</xdr:rowOff>
                  </to>
                </anchor>
              </controlPr>
            </control>
          </mc:Choice>
        </mc:AlternateContent>
        <mc:AlternateContent xmlns:mc="http://schemas.openxmlformats.org/markup-compatibility/2006">
          <mc:Choice Requires="x14">
            <control shapeId="20487" r:id="rId4" name="Check Box 7">
              <controlPr defaultSize="0" autoFill="0" autoLine="0" autoPict="0">
                <anchor moveWithCells="1">
                  <from>
                    <xdr:col>14</xdr:col>
                    <xdr:colOff>228600</xdr:colOff>
                    <xdr:row>36</xdr:row>
                    <xdr:rowOff>25400</xdr:rowOff>
                  </from>
                  <to>
                    <xdr:col>14</xdr:col>
                    <xdr:colOff>520700</xdr:colOff>
                    <xdr:row>37</xdr:row>
                    <xdr:rowOff>139700</xdr:rowOff>
                  </to>
                </anchor>
              </controlPr>
            </control>
          </mc:Choice>
        </mc:AlternateContent>
        <mc:AlternateContent xmlns:mc="http://schemas.openxmlformats.org/markup-compatibility/2006">
          <mc:Choice Requires="x14">
            <control shapeId="20488" r:id="rId5" name="Check Box 8">
              <controlPr defaultSize="0" autoFill="0" autoLine="0" autoPict="0">
                <anchor moveWithCells="1">
                  <from>
                    <xdr:col>14</xdr:col>
                    <xdr:colOff>228600</xdr:colOff>
                    <xdr:row>43</xdr:row>
                    <xdr:rowOff>25400</xdr:rowOff>
                  </from>
                  <to>
                    <xdr:col>14</xdr:col>
                    <xdr:colOff>520700</xdr:colOff>
                    <xdr:row>44</xdr:row>
                    <xdr:rowOff>139700</xdr:rowOff>
                  </to>
                </anchor>
              </controlPr>
            </control>
          </mc:Choice>
        </mc:AlternateContent>
        <mc:AlternateContent xmlns:mc="http://schemas.openxmlformats.org/markup-compatibility/2006">
          <mc:Choice Requires="x14">
            <control shapeId="20489" r:id="rId6" name="Check Box 9">
              <controlPr defaultSize="0" autoFill="0" autoLine="0" autoPict="0">
                <anchor moveWithCells="1">
                  <from>
                    <xdr:col>14</xdr:col>
                    <xdr:colOff>228600</xdr:colOff>
                    <xdr:row>50</xdr:row>
                    <xdr:rowOff>25400</xdr:rowOff>
                  </from>
                  <to>
                    <xdr:col>14</xdr:col>
                    <xdr:colOff>520700</xdr:colOff>
                    <xdr:row>51</xdr:row>
                    <xdr:rowOff>139700</xdr:rowOff>
                  </to>
                </anchor>
              </controlPr>
            </control>
          </mc:Choice>
        </mc:AlternateContent>
        <mc:AlternateContent xmlns:mc="http://schemas.openxmlformats.org/markup-compatibility/2006">
          <mc:Choice Requires="x14">
            <control shapeId="20490" r:id="rId7" name="Check Box 10">
              <controlPr defaultSize="0" autoFill="0" autoLine="0" autoPict="0">
                <anchor moveWithCells="1">
                  <from>
                    <xdr:col>14</xdr:col>
                    <xdr:colOff>228600</xdr:colOff>
                    <xdr:row>57</xdr:row>
                    <xdr:rowOff>25400</xdr:rowOff>
                  </from>
                  <to>
                    <xdr:col>14</xdr:col>
                    <xdr:colOff>520700</xdr:colOff>
                    <xdr:row>58</xdr:row>
                    <xdr:rowOff>139700</xdr:rowOff>
                  </to>
                </anchor>
              </controlPr>
            </control>
          </mc:Choice>
        </mc:AlternateContent>
      </controls>
    </mc:Choice>
  </mc:AlternateContent>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3E86A2-5FE5-684F-8C7F-BB449C8B7867}">
  <sheetPr codeName="Sheet11"/>
  <dimension ref="A1:Y127"/>
  <sheetViews>
    <sheetView showGridLines="0" showRowColHeaders="0" topLeftCell="A15" zoomScaleNormal="100" workbookViewId="0">
      <selection activeCell="I15" sqref="I15:Q17"/>
    </sheetView>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3" customWidth="1"/>
    <col min="5" max="5" width="22.6640625" style="23" customWidth="1"/>
    <col min="6"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21" width="10.83203125" style="23" hidden="1" customWidth="1"/>
    <col min="22" max="22" width="0" style="23" hidden="1" customWidth="1"/>
    <col min="23"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x14ac:dyDescent="0.2">
      <c r="A7" s="33"/>
      <c r="B7" s="34"/>
      <c r="C7" s="34"/>
      <c r="D7" s="34"/>
      <c r="E7" s="462"/>
      <c r="F7" s="462"/>
      <c r="G7" s="462"/>
      <c r="H7" s="462"/>
      <c r="I7" s="462"/>
      <c r="J7" s="462"/>
      <c r="K7" s="462"/>
      <c r="L7" s="462"/>
      <c r="M7" s="462"/>
      <c r="N7" s="462"/>
      <c r="O7" s="35"/>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customHeight="1" x14ac:dyDescent="0.2">
      <c r="A11" s="42"/>
      <c r="F11" s="39"/>
      <c r="S11" s="43"/>
    </row>
    <row r="12" spans="1:25" ht="16" customHeight="1" x14ac:dyDescent="0.2">
      <c r="A12" s="42"/>
      <c r="H12" s="430" t="str">
        <f>IF(H66=0,"✓","✗")</f>
        <v>✗</v>
      </c>
      <c r="I12" s="426" t="s">
        <v>117</v>
      </c>
      <c r="J12" s="426"/>
      <c r="K12" s="426"/>
      <c r="L12" s="426"/>
      <c r="M12" s="426"/>
      <c r="N12" s="426"/>
      <c r="O12" s="426"/>
      <c r="P12" s="426"/>
      <c r="Q12" s="426"/>
      <c r="S12" s="43"/>
    </row>
    <row r="13" spans="1:25" ht="16" customHeight="1" x14ac:dyDescent="0.2">
      <c r="A13" s="42"/>
      <c r="H13" s="431"/>
      <c r="I13" s="427"/>
      <c r="J13" s="427"/>
      <c r="K13" s="427"/>
      <c r="L13" s="427"/>
      <c r="M13" s="427"/>
      <c r="N13" s="427"/>
      <c r="O13" s="427"/>
      <c r="P13" s="427"/>
      <c r="Q13" s="427"/>
      <c r="S13" s="43"/>
    </row>
    <row r="14" spans="1:25" ht="16" customHeight="1" x14ac:dyDescent="0.2">
      <c r="A14" s="42"/>
      <c r="S14" s="43"/>
    </row>
    <row r="15" spans="1:25" ht="16" customHeight="1" x14ac:dyDescent="0.2">
      <c r="A15" s="42"/>
      <c r="H15" s="23" t="s">
        <v>165</v>
      </c>
      <c r="I15" s="461" t="s">
        <v>224</v>
      </c>
      <c r="J15" s="461"/>
      <c r="K15" s="461"/>
      <c r="L15" s="461"/>
      <c r="M15" s="461"/>
      <c r="N15" s="461"/>
      <c r="O15" s="461"/>
      <c r="P15" s="461"/>
      <c r="Q15" s="461"/>
      <c r="S15" s="43"/>
    </row>
    <row r="16" spans="1:25" ht="16" customHeight="1" x14ac:dyDescent="0.2">
      <c r="A16" s="42"/>
      <c r="I16" s="461"/>
      <c r="J16" s="461"/>
      <c r="K16" s="461"/>
      <c r="L16" s="461"/>
      <c r="M16" s="461"/>
      <c r="N16" s="461"/>
      <c r="O16" s="461"/>
      <c r="P16" s="461"/>
      <c r="Q16" s="461"/>
      <c r="S16" s="43"/>
    </row>
    <row r="17" spans="1:19" ht="28" customHeight="1" x14ac:dyDescent="0.2">
      <c r="A17" s="42"/>
      <c r="B17" s="41"/>
      <c r="F17" s="39"/>
      <c r="I17" s="461"/>
      <c r="J17" s="461"/>
      <c r="K17" s="461"/>
      <c r="L17" s="461"/>
      <c r="M17" s="461"/>
      <c r="N17" s="461"/>
      <c r="O17" s="461"/>
      <c r="P17" s="461"/>
      <c r="Q17" s="461"/>
      <c r="S17" s="43"/>
    </row>
    <row r="18" spans="1:19" ht="16" customHeight="1" x14ac:dyDescent="0.2">
      <c r="A18" s="42"/>
      <c r="B18" s="41"/>
      <c r="C18" s="414" t="str">
        <f>'3. Community Representation'!H12</f>
        <v>✗</v>
      </c>
      <c r="D18" s="418" t="s">
        <v>111</v>
      </c>
      <c r="E18" s="418"/>
      <c r="F18" s="410" t="str">
        <f>CONCATENATE("completed: ",4-'3. Community Representation'!H63,"/4")</f>
        <v>completed: 0/4</v>
      </c>
      <c r="I18" s="279"/>
      <c r="J18" s="279"/>
      <c r="K18" s="279"/>
      <c r="L18" s="279"/>
      <c r="M18" s="279"/>
      <c r="N18" s="279"/>
      <c r="O18" s="279"/>
      <c r="P18" s="279"/>
      <c r="Q18" s="279"/>
      <c r="S18" s="43"/>
    </row>
    <row r="19" spans="1:19" ht="16" customHeight="1" x14ac:dyDescent="0.2">
      <c r="A19" s="42"/>
      <c r="B19" s="274"/>
      <c r="C19" s="415"/>
      <c r="D19" s="419"/>
      <c r="E19" s="419"/>
      <c r="F19" s="411"/>
      <c r="H19" s="23" t="s">
        <v>167</v>
      </c>
      <c r="I19" s="444" t="s">
        <v>225</v>
      </c>
      <c r="J19" s="444"/>
      <c r="K19" s="444"/>
      <c r="L19" s="444"/>
      <c r="M19" s="444"/>
      <c r="N19" s="444"/>
      <c r="O19" s="444"/>
      <c r="P19" s="444"/>
      <c r="Q19" s="444"/>
      <c r="S19" s="43"/>
    </row>
    <row r="20" spans="1:19" ht="26" customHeight="1" x14ac:dyDescent="0.2">
      <c r="A20" s="42"/>
      <c r="B20" s="41"/>
      <c r="C20" s="416"/>
      <c r="D20" s="420"/>
      <c r="E20" s="420"/>
      <c r="F20" s="276"/>
      <c r="I20" s="444"/>
      <c r="J20" s="444"/>
      <c r="K20" s="444"/>
      <c r="L20" s="444"/>
      <c r="M20" s="444"/>
      <c r="N20" s="444"/>
      <c r="O20" s="444"/>
      <c r="P20" s="444"/>
      <c r="Q20" s="444"/>
      <c r="S20" s="43"/>
    </row>
    <row r="21" spans="1:19" ht="16" customHeight="1" x14ac:dyDescent="0.2">
      <c r="A21" s="42"/>
      <c r="B21" s="41"/>
      <c r="C21" s="272"/>
      <c r="D21" s="273"/>
      <c r="E21" s="273"/>
      <c r="F21" s="39"/>
      <c r="H21" s="271"/>
      <c r="I21" s="271"/>
      <c r="J21" s="271"/>
      <c r="K21" s="271"/>
      <c r="L21" s="271"/>
      <c r="M21" s="271"/>
      <c r="N21" s="271"/>
      <c r="O21" s="271"/>
      <c r="P21" s="271"/>
      <c r="Q21" s="271"/>
      <c r="S21" s="43"/>
    </row>
    <row r="22" spans="1:19" ht="16" customHeight="1" x14ac:dyDescent="0.2">
      <c r="A22" s="42"/>
      <c r="B22" s="41"/>
      <c r="C22" s="414" t="str">
        <f>'4.  Gender'!H12</f>
        <v>✗</v>
      </c>
      <c r="D22" s="423" t="s">
        <v>199</v>
      </c>
      <c r="E22" s="423"/>
      <c r="F22" s="410" t="str">
        <f>CONCATENATE("completed: ",3-'4.  Gender'!H63,"/3")</f>
        <v>completed: 0/3</v>
      </c>
      <c r="S22" s="43"/>
    </row>
    <row r="23" spans="1:19" ht="16" customHeight="1" thickBot="1" x14ac:dyDescent="0.25">
      <c r="A23" s="42"/>
      <c r="B23" s="274"/>
      <c r="C23" s="415"/>
      <c r="D23" s="424"/>
      <c r="E23" s="424"/>
      <c r="F23" s="411"/>
      <c r="H23" s="442" t="s">
        <v>168</v>
      </c>
      <c r="I23" s="442"/>
      <c r="J23" s="442"/>
      <c r="K23" s="442"/>
      <c r="L23" s="442"/>
      <c r="M23" s="442"/>
      <c r="N23" s="442"/>
      <c r="O23" s="442"/>
      <c r="P23" s="442"/>
      <c r="Q23" s="442"/>
      <c r="S23" s="43"/>
    </row>
    <row r="24" spans="1:19" ht="16" customHeight="1" thickTop="1" x14ac:dyDescent="0.2">
      <c r="A24" s="42"/>
      <c r="B24" s="41"/>
      <c r="C24" s="416"/>
      <c r="D24" s="425"/>
      <c r="E24" s="425"/>
      <c r="F24" s="276"/>
      <c r="J24" s="275"/>
      <c r="K24" s="275"/>
      <c r="L24" s="275"/>
      <c r="M24" s="275"/>
      <c r="N24" s="275"/>
      <c r="R24" s="22" t="s">
        <v>171</v>
      </c>
      <c r="S24" s="43"/>
    </row>
    <row r="25" spans="1:19" ht="16" customHeight="1" x14ac:dyDescent="0.2">
      <c r="A25" s="42"/>
      <c r="B25" s="41"/>
      <c r="C25" s="272"/>
      <c r="D25" s="273"/>
      <c r="E25" s="273"/>
      <c r="F25" s="39"/>
      <c r="H25" s="412" t="str">
        <f>IF(R25=FALSE,"✗",IF(R26=TRUE,"✓","✗"))</f>
        <v>✗</v>
      </c>
      <c r="I25" s="434" t="s">
        <v>226</v>
      </c>
      <c r="J25" s="434"/>
      <c r="K25" s="434"/>
      <c r="L25" s="434"/>
      <c r="M25" s="434"/>
      <c r="N25" s="434"/>
      <c r="O25" s="449" t="s">
        <v>170</v>
      </c>
      <c r="P25" s="450"/>
      <c r="Q25" s="450"/>
      <c r="R25" s="23" t="b">
        <f>ISNUMBER(SEARCH(R24,O25))</f>
        <v>1</v>
      </c>
      <c r="S25" s="43"/>
    </row>
    <row r="26" spans="1:19" ht="16" customHeight="1" x14ac:dyDescent="0.2">
      <c r="A26" s="42"/>
      <c r="B26" s="41"/>
      <c r="C26" s="414" t="str">
        <f>'5. Marginalized &amp; Vulnerable'!H12</f>
        <v>✗</v>
      </c>
      <c r="D26" s="417" t="s">
        <v>172</v>
      </c>
      <c r="E26" s="418"/>
      <c r="F26" s="410" t="str">
        <f>CONCATENATE("completed: ",4-'5. Marginalized &amp; Vulnerable'!H66,"/4")</f>
        <v>completed: 0/4</v>
      </c>
      <c r="H26" s="412"/>
      <c r="I26" s="434"/>
      <c r="J26" s="434"/>
      <c r="K26" s="434"/>
      <c r="L26" s="434"/>
      <c r="M26" s="434"/>
      <c r="N26" s="434"/>
      <c r="O26" s="450"/>
      <c r="P26" s="450"/>
      <c r="Q26" s="450"/>
      <c r="R26" s="272" t="b">
        <f>IF(R34=4,TRUE,FALSE)</f>
        <v>0</v>
      </c>
      <c r="S26" s="43"/>
    </row>
    <row r="27" spans="1:19" ht="27" customHeight="1" x14ac:dyDescent="0.2">
      <c r="A27" s="42"/>
      <c r="B27" s="274"/>
      <c r="C27" s="415"/>
      <c r="D27" s="419"/>
      <c r="E27" s="419"/>
      <c r="F27" s="411"/>
      <c r="H27" s="412"/>
      <c r="I27" s="434"/>
      <c r="J27" s="434"/>
      <c r="K27" s="434"/>
      <c r="L27" s="434"/>
      <c r="M27" s="434"/>
      <c r="N27" s="434"/>
      <c r="O27" s="450"/>
      <c r="P27" s="450"/>
      <c r="Q27" s="450"/>
      <c r="S27" s="43"/>
    </row>
    <row r="28" spans="1:19" ht="16" customHeight="1" x14ac:dyDescent="0.2">
      <c r="A28" s="42"/>
      <c r="B28" s="41"/>
      <c r="C28" s="416"/>
      <c r="D28" s="420"/>
      <c r="E28" s="420"/>
      <c r="F28" s="276"/>
      <c r="H28" s="412"/>
      <c r="O28" s="448"/>
      <c r="P28" s="448"/>
      <c r="Q28" s="448"/>
      <c r="S28" s="43"/>
    </row>
    <row r="29" spans="1:19" ht="16" customHeight="1" x14ac:dyDescent="0.2">
      <c r="A29" s="42"/>
      <c r="B29" s="41"/>
      <c r="C29" s="272"/>
      <c r="D29" s="273"/>
      <c r="E29" s="273"/>
      <c r="F29" s="39"/>
      <c r="H29" s="412"/>
      <c r="I29" s="513" t="s">
        <v>227</v>
      </c>
      <c r="J29" s="513"/>
      <c r="K29" s="513"/>
      <c r="L29" s="513"/>
      <c r="M29" s="513"/>
      <c r="N29" s="513"/>
      <c r="O29" s="448"/>
      <c r="P29" s="448"/>
      <c r="Q29" s="448"/>
      <c r="R29" s="23" t="b">
        <v>0</v>
      </c>
      <c r="S29" s="43"/>
    </row>
    <row r="30" spans="1:19" ht="16" customHeight="1" x14ac:dyDescent="0.2">
      <c r="A30" s="42"/>
      <c r="B30" s="41"/>
      <c r="C30" s="414" t="str">
        <f>'6. Institutional Capacity'!H12</f>
        <v>✗</v>
      </c>
      <c r="D30" s="418" t="s">
        <v>140</v>
      </c>
      <c r="E30" s="418"/>
      <c r="F30" s="410" t="str">
        <f>CONCATENATE("completed: ",6-'6. Institutional Capacity'!H75,"/6")</f>
        <v>completed: 0/6</v>
      </c>
      <c r="H30" s="412"/>
      <c r="I30" s="513"/>
      <c r="J30" s="513"/>
      <c r="K30" s="513"/>
      <c r="L30" s="513"/>
      <c r="M30" s="513"/>
      <c r="N30" s="513"/>
      <c r="R30" s="23" t="b">
        <v>0</v>
      </c>
      <c r="S30" s="43"/>
    </row>
    <row r="31" spans="1:19" ht="16" customHeight="1" x14ac:dyDescent="0.2">
      <c r="A31" s="42"/>
      <c r="B31" s="274"/>
      <c r="C31" s="415"/>
      <c r="D31" s="419"/>
      <c r="E31" s="419"/>
      <c r="F31" s="411"/>
      <c r="H31" s="412"/>
      <c r="I31" s="514"/>
      <c r="J31" s="514"/>
      <c r="K31" s="514"/>
      <c r="L31" s="514"/>
      <c r="M31" s="514"/>
      <c r="N31" s="514"/>
      <c r="O31" s="286"/>
      <c r="P31" s="286"/>
      <c r="Q31" s="286"/>
      <c r="R31" s="22" t="b">
        <v>0</v>
      </c>
      <c r="S31" s="43"/>
    </row>
    <row r="32" spans="1:19" ht="16" customHeight="1" x14ac:dyDescent="0.2">
      <c r="A32" s="42"/>
      <c r="B32" s="41"/>
      <c r="C32" s="416"/>
      <c r="D32" s="420"/>
      <c r="E32" s="420"/>
      <c r="F32" s="276"/>
      <c r="H32" s="412"/>
      <c r="I32" s="515" t="s">
        <v>228</v>
      </c>
      <c r="J32" s="515"/>
      <c r="K32" s="515"/>
      <c r="L32" s="515"/>
      <c r="M32" s="515"/>
      <c r="N32" s="515"/>
      <c r="O32" s="282"/>
      <c r="P32" s="282"/>
      <c r="Q32" s="282"/>
      <c r="R32" s="23" t="b">
        <v>0</v>
      </c>
      <c r="S32" s="43"/>
    </row>
    <row r="33" spans="1:19" ht="16" customHeight="1" x14ac:dyDescent="0.2">
      <c r="A33" s="42"/>
      <c r="B33" s="41"/>
      <c r="C33" s="272"/>
      <c r="D33" s="273"/>
      <c r="E33" s="273"/>
      <c r="F33" s="39"/>
      <c r="H33" s="412"/>
      <c r="I33" s="516"/>
      <c r="J33" s="516"/>
      <c r="K33" s="516"/>
      <c r="L33" s="516"/>
      <c r="M33" s="516"/>
      <c r="N33" s="516"/>
      <c r="S33" s="43"/>
    </row>
    <row r="34" spans="1:19" ht="16" customHeight="1" x14ac:dyDescent="0.2">
      <c r="A34" s="42"/>
      <c r="B34" s="41"/>
      <c r="C34" s="414" t="str">
        <f>'7. Technical Capacity'!H12</f>
        <v>✗</v>
      </c>
      <c r="D34" s="486" t="s">
        <v>175</v>
      </c>
      <c r="E34" s="486"/>
      <c r="F34" s="410" t="str">
        <f>CONCATENATE("completed: ",5-'7. Technical Capacity'!H63,"/5")</f>
        <v>completed: 0/5</v>
      </c>
      <c r="H34" s="412"/>
      <c r="I34" s="517"/>
      <c r="J34" s="517"/>
      <c r="K34" s="517"/>
      <c r="L34" s="517"/>
      <c r="M34" s="517"/>
      <c r="N34" s="517"/>
      <c r="O34" s="286"/>
      <c r="P34" s="286"/>
      <c r="Q34" s="286"/>
      <c r="R34" s="272">
        <f>COUNTIF(R29:R32,"TRUE")</f>
        <v>0</v>
      </c>
      <c r="S34" s="43"/>
    </row>
    <row r="35" spans="1:19" ht="16" customHeight="1" x14ac:dyDescent="0.2">
      <c r="A35" s="42"/>
      <c r="B35" s="274"/>
      <c r="C35" s="415"/>
      <c r="D35" s="487"/>
      <c r="E35" s="487"/>
      <c r="F35" s="411"/>
      <c r="H35" s="412"/>
      <c r="I35" s="511" t="s">
        <v>229</v>
      </c>
      <c r="J35" s="511"/>
      <c r="K35" s="511"/>
      <c r="L35" s="511"/>
      <c r="M35" s="511"/>
      <c r="N35" s="511"/>
      <c r="O35" s="282"/>
      <c r="P35" s="282"/>
      <c r="Q35" s="282"/>
      <c r="S35" s="43"/>
    </row>
    <row r="36" spans="1:19" ht="16" customHeight="1" x14ac:dyDescent="0.2">
      <c r="A36" s="42"/>
      <c r="B36" s="41"/>
      <c r="C36" s="416"/>
      <c r="D36" s="488"/>
      <c r="E36" s="488"/>
      <c r="F36" s="276"/>
      <c r="H36" s="412"/>
      <c r="I36" s="433"/>
      <c r="J36" s="433"/>
      <c r="K36" s="433"/>
      <c r="L36" s="433"/>
      <c r="M36" s="433"/>
      <c r="N36" s="433"/>
      <c r="S36" s="43"/>
    </row>
    <row r="37" spans="1:19" ht="16" customHeight="1" x14ac:dyDescent="0.2">
      <c r="A37" s="42"/>
      <c r="B37" s="41"/>
      <c r="C37" s="272"/>
      <c r="D37" s="273"/>
      <c r="E37" s="273"/>
      <c r="F37" s="39"/>
      <c r="H37" s="412"/>
      <c r="I37" s="512"/>
      <c r="J37" s="512"/>
      <c r="K37" s="512"/>
      <c r="L37" s="512"/>
      <c r="M37" s="512"/>
      <c r="N37" s="512"/>
      <c r="O37" s="286"/>
      <c r="P37" s="286"/>
      <c r="Q37" s="286"/>
      <c r="S37" s="43"/>
    </row>
    <row r="38" spans="1:19" ht="16" customHeight="1" x14ac:dyDescent="0.2">
      <c r="A38" s="42"/>
      <c r="B38" s="41"/>
      <c r="C38" s="414" t="str">
        <f>'8. Multi-Stakeholder Working'!H12</f>
        <v>✗</v>
      </c>
      <c r="D38" s="417" t="s">
        <v>176</v>
      </c>
      <c r="E38" s="418"/>
      <c r="F38" s="410" t="str">
        <f>CONCATENATE("completed: ",2-'8. Multi-Stakeholder Working'!H63,"/2")</f>
        <v>completed: 0/2</v>
      </c>
      <c r="H38" s="412"/>
      <c r="I38" s="511" t="s">
        <v>230</v>
      </c>
      <c r="J38" s="511"/>
      <c r="K38" s="511"/>
      <c r="L38" s="511"/>
      <c r="M38" s="511"/>
      <c r="N38" s="511"/>
      <c r="O38" s="287"/>
      <c r="P38" s="287"/>
      <c r="Q38" s="287"/>
      <c r="R38" s="22"/>
      <c r="S38" s="43"/>
    </row>
    <row r="39" spans="1:19" ht="16" customHeight="1" x14ac:dyDescent="0.2">
      <c r="A39" s="42"/>
      <c r="B39" s="274"/>
      <c r="C39" s="415"/>
      <c r="D39" s="419"/>
      <c r="E39" s="419"/>
      <c r="F39" s="411"/>
      <c r="H39" s="412"/>
      <c r="I39" s="433"/>
      <c r="J39" s="433"/>
      <c r="K39" s="433"/>
      <c r="L39" s="433"/>
      <c r="M39" s="433"/>
      <c r="N39" s="433"/>
      <c r="S39" s="43"/>
    </row>
    <row r="40" spans="1:19" ht="16" customHeight="1" x14ac:dyDescent="0.2">
      <c r="A40" s="42"/>
      <c r="B40" s="41"/>
      <c r="C40" s="416"/>
      <c r="D40" s="420"/>
      <c r="E40" s="420"/>
      <c r="F40" s="276"/>
      <c r="H40" s="71"/>
      <c r="I40" s="433"/>
      <c r="J40" s="433"/>
      <c r="K40" s="433"/>
      <c r="L40" s="433"/>
      <c r="M40" s="433"/>
      <c r="N40" s="433"/>
      <c r="S40" s="43"/>
    </row>
    <row r="41" spans="1:19" ht="16" customHeight="1" x14ac:dyDescent="0.2">
      <c r="A41" s="42"/>
      <c r="B41" s="41"/>
      <c r="C41" s="272"/>
      <c r="D41" s="273"/>
      <c r="E41" s="273"/>
      <c r="F41" s="39"/>
      <c r="I41" s="476" t="s">
        <v>173</v>
      </c>
      <c r="J41" s="476"/>
      <c r="K41" s="476"/>
      <c r="L41" s="476"/>
      <c r="M41" s="476"/>
      <c r="S41" s="43"/>
    </row>
    <row r="42" spans="1:19" ht="16" customHeight="1" x14ac:dyDescent="0.2">
      <c r="A42" s="42"/>
      <c r="B42" s="41"/>
      <c r="C42" s="414" t="str">
        <f>'9. Cross-Cultural Understanding'!H12</f>
        <v>✗</v>
      </c>
      <c r="D42" s="463" t="s">
        <v>178</v>
      </c>
      <c r="E42" s="464"/>
      <c r="F42" s="410" t="str">
        <f>CONCATENATE("completed: ",5-'9. Cross-Cultural Understanding'!H66,"/5")</f>
        <v>completed: 0/5</v>
      </c>
      <c r="I42" s="476"/>
      <c r="J42" s="476"/>
      <c r="K42" s="476"/>
      <c r="L42" s="476"/>
      <c r="M42" s="476"/>
      <c r="S42" s="43"/>
    </row>
    <row r="43" spans="1:19" ht="16" customHeight="1" x14ac:dyDescent="0.2">
      <c r="A43" s="42"/>
      <c r="B43" s="274"/>
      <c r="C43" s="415"/>
      <c r="D43" s="465"/>
      <c r="E43" s="465"/>
      <c r="F43" s="411"/>
      <c r="H43" s="40"/>
      <c r="I43" s="40"/>
      <c r="J43" s="40"/>
      <c r="K43" s="40"/>
      <c r="L43" s="40"/>
      <c r="M43" s="40"/>
      <c r="N43" s="40"/>
      <c r="O43" s="40"/>
      <c r="P43" s="40"/>
      <c r="Q43" s="40"/>
      <c r="R43" s="22" t="s">
        <v>171</v>
      </c>
      <c r="S43" s="43"/>
    </row>
    <row r="44" spans="1:19" ht="16" customHeight="1" x14ac:dyDescent="0.2">
      <c r="A44" s="42"/>
      <c r="B44" s="41"/>
      <c r="C44" s="416"/>
      <c r="D44" s="466"/>
      <c r="E44" s="466"/>
      <c r="F44" s="276"/>
      <c r="H44" s="412" t="str">
        <f>IF(R44=FALSE,"✗",IF(R45=TRUE,"✓","✗"))</f>
        <v>✗</v>
      </c>
      <c r="I44" s="434" t="s">
        <v>231</v>
      </c>
      <c r="J44" s="434"/>
      <c r="K44" s="434"/>
      <c r="L44" s="434"/>
      <c r="M44" s="434"/>
      <c r="N44" s="434"/>
      <c r="O44" s="449" t="s">
        <v>170</v>
      </c>
      <c r="P44" s="450"/>
      <c r="Q44" s="450"/>
      <c r="R44" s="23" t="b">
        <f>ISNUMBER(SEARCH(R43,O44))</f>
        <v>1</v>
      </c>
      <c r="S44" s="43"/>
    </row>
    <row r="45" spans="1:19" ht="16" customHeight="1" thickBot="1" x14ac:dyDescent="0.25">
      <c r="A45" s="42"/>
      <c r="B45" s="41"/>
      <c r="C45" s="272"/>
      <c r="D45" s="273"/>
      <c r="E45" s="273"/>
      <c r="F45" s="39"/>
      <c r="H45" s="412"/>
      <c r="I45" s="434"/>
      <c r="J45" s="434"/>
      <c r="K45" s="434"/>
      <c r="L45" s="434"/>
      <c r="M45" s="434"/>
      <c r="N45" s="434"/>
      <c r="O45" s="450"/>
      <c r="P45" s="450"/>
      <c r="Q45" s="450"/>
      <c r="R45" s="23" t="b">
        <v>0</v>
      </c>
      <c r="S45" s="43"/>
    </row>
    <row r="46" spans="1:19" ht="16" customHeight="1" x14ac:dyDescent="0.2">
      <c r="A46" s="42"/>
      <c r="B46" s="41"/>
      <c r="C46" s="439" t="str">
        <f>'10. Collaborative Design'!H12</f>
        <v>✗</v>
      </c>
      <c r="D46" s="471" t="s">
        <v>180</v>
      </c>
      <c r="E46" s="472"/>
      <c r="F46" s="428" t="str">
        <f>CONCATENATE("completed: ",4-'10. Collaborative Design'!H66,"/4")</f>
        <v>completed: 0/4</v>
      </c>
      <c r="H46" s="412"/>
      <c r="I46" s="434"/>
      <c r="J46" s="434"/>
      <c r="K46" s="434"/>
      <c r="L46" s="434"/>
      <c r="M46" s="434"/>
      <c r="N46" s="434"/>
      <c r="O46" s="450"/>
      <c r="P46" s="450"/>
      <c r="Q46" s="450"/>
      <c r="S46" s="43"/>
    </row>
    <row r="47" spans="1:19" ht="16" customHeight="1" x14ac:dyDescent="0.2">
      <c r="A47" s="42"/>
      <c r="B47" s="274"/>
      <c r="C47" s="440"/>
      <c r="D47" s="473"/>
      <c r="E47" s="473"/>
      <c r="F47" s="429"/>
      <c r="H47" s="412"/>
      <c r="I47" s="476" t="s">
        <v>173</v>
      </c>
      <c r="J47" s="476"/>
      <c r="K47" s="476"/>
      <c r="L47" s="476"/>
      <c r="M47" s="476"/>
      <c r="N47" s="275"/>
      <c r="O47" s="448" t="str">
        <f>IF(R45=FALSE,"     Confirm evidence link",IF(R44=FALSE,"     Please insert link above","     Evidence link confirmed"))</f>
        <v xml:space="preserve">     Confirm evidence link</v>
      </c>
      <c r="P47" s="448"/>
      <c r="Q47" s="448"/>
      <c r="S47" s="43"/>
    </row>
    <row r="48" spans="1:19" ht="16" customHeight="1" thickBot="1" x14ac:dyDescent="0.25">
      <c r="A48" s="277"/>
      <c r="C48" s="441"/>
      <c r="D48" s="474"/>
      <c r="E48" s="474"/>
      <c r="F48" s="270"/>
      <c r="H48" s="412"/>
      <c r="I48" s="476"/>
      <c r="J48" s="476"/>
      <c r="K48" s="476"/>
      <c r="L48" s="476"/>
      <c r="M48" s="476"/>
      <c r="N48" s="275"/>
      <c r="O48" s="448"/>
      <c r="P48" s="448"/>
      <c r="Q48" s="448"/>
      <c r="S48" s="43"/>
    </row>
    <row r="49" spans="1:19" ht="16" customHeight="1" x14ac:dyDescent="0.2">
      <c r="A49" s="42"/>
      <c r="B49" s="41"/>
      <c r="D49" s="273"/>
      <c r="E49" s="273"/>
      <c r="F49" s="39"/>
      <c r="H49" s="49"/>
      <c r="I49" s="49"/>
      <c r="J49" s="49"/>
      <c r="K49" s="49"/>
      <c r="L49" s="49"/>
      <c r="M49" s="49"/>
      <c r="N49" s="49"/>
      <c r="O49" s="49"/>
      <c r="P49" s="49"/>
      <c r="Q49" s="49"/>
      <c r="S49" s="43"/>
    </row>
    <row r="50" spans="1:19" ht="16" customHeight="1" x14ac:dyDescent="0.2">
      <c r="A50" s="42"/>
      <c r="B50" s="41"/>
      <c r="C50" s="414" t="str">
        <f>'11. Policies &amp; Procedures'!H12</f>
        <v>✗</v>
      </c>
      <c r="D50" s="418" t="s">
        <v>134</v>
      </c>
      <c r="E50" s="418"/>
      <c r="F50" s="410" t="str">
        <f>CONCATENATE("completed: ",7-'11. Policies &amp; Procedures'!H85,"/7")</f>
        <v>completed: 0/7</v>
      </c>
      <c r="S50" s="43"/>
    </row>
    <row r="51" spans="1:19" ht="16" customHeight="1" x14ac:dyDescent="0.2">
      <c r="A51" s="42"/>
      <c r="B51" s="274"/>
      <c r="C51" s="415"/>
      <c r="D51" s="419"/>
      <c r="E51" s="419"/>
      <c r="F51" s="411"/>
      <c r="H51" s="412" t="str">
        <f>IF(R52=FALSE,"✗",IF(R53=TRUE,"✓","✗"))</f>
        <v>✗</v>
      </c>
      <c r="I51" s="434" t="s">
        <v>232</v>
      </c>
      <c r="J51" s="434"/>
      <c r="K51" s="434"/>
      <c r="L51" s="434"/>
      <c r="M51" s="434"/>
      <c r="N51" s="434"/>
      <c r="O51" s="449" t="s">
        <v>170</v>
      </c>
      <c r="P51" s="450"/>
      <c r="Q51" s="450"/>
      <c r="R51" s="22" t="s">
        <v>171</v>
      </c>
      <c r="S51" s="43"/>
    </row>
    <row r="52" spans="1:19" ht="16" customHeight="1" x14ac:dyDescent="0.2">
      <c r="A52" s="42"/>
      <c r="B52" s="41"/>
      <c r="C52" s="416"/>
      <c r="D52" s="420"/>
      <c r="E52" s="420"/>
      <c r="F52" s="276"/>
      <c r="H52" s="412"/>
      <c r="I52" s="434"/>
      <c r="J52" s="434"/>
      <c r="K52" s="434"/>
      <c r="L52" s="434"/>
      <c r="M52" s="434"/>
      <c r="N52" s="434"/>
      <c r="O52" s="450"/>
      <c r="P52" s="450"/>
      <c r="Q52" s="450"/>
      <c r="R52" s="23" t="b">
        <f>ISNUMBER(SEARCH(R51,O51))</f>
        <v>1</v>
      </c>
      <c r="S52" s="43"/>
    </row>
    <row r="53" spans="1:19" ht="16" customHeight="1" x14ac:dyDescent="0.2">
      <c r="A53" s="42"/>
      <c r="B53" s="41"/>
      <c r="C53" s="272"/>
      <c r="D53" s="273"/>
      <c r="E53" s="273"/>
      <c r="F53" s="39"/>
      <c r="H53" s="412"/>
      <c r="I53" s="434"/>
      <c r="J53" s="434"/>
      <c r="K53" s="434"/>
      <c r="L53" s="434"/>
      <c r="M53" s="434"/>
      <c r="N53" s="434"/>
      <c r="O53" s="450"/>
      <c r="P53" s="450"/>
      <c r="Q53" s="450"/>
      <c r="R53" s="23" t="b">
        <v>0</v>
      </c>
      <c r="S53" s="43"/>
    </row>
    <row r="54" spans="1:19" ht="16" customHeight="1" x14ac:dyDescent="0.2">
      <c r="A54" s="42"/>
      <c r="B54" s="41"/>
      <c r="C54" s="414" t="str">
        <f>'12. Dedicated Personnel'!H12</f>
        <v>✗</v>
      </c>
      <c r="D54" s="423" t="s">
        <v>150</v>
      </c>
      <c r="E54" s="423"/>
      <c r="F54" s="410" t="str">
        <f>CONCATENATE("completed: ",4-'12. Dedicated Personnel'!H71,"/4")</f>
        <v>completed: 0/4</v>
      </c>
      <c r="H54" s="412"/>
      <c r="I54" s="476" t="s">
        <v>173</v>
      </c>
      <c r="J54" s="476"/>
      <c r="K54" s="476"/>
      <c r="L54" s="476"/>
      <c r="M54" s="476"/>
      <c r="N54" s="275"/>
      <c r="O54" s="448" t="str">
        <f>IF(R53=FALSE,"     Confirm evidence link",IF(R52=FALSE,"     Please insert link above","     Evidence link confirmed"))</f>
        <v xml:space="preserve">     Confirm evidence link</v>
      </c>
      <c r="P54" s="448"/>
      <c r="Q54" s="448"/>
      <c r="S54" s="43"/>
    </row>
    <row r="55" spans="1:19" ht="16" customHeight="1" x14ac:dyDescent="0.2">
      <c r="A55" s="42"/>
      <c r="B55" s="274"/>
      <c r="C55" s="415"/>
      <c r="D55" s="424"/>
      <c r="E55" s="424"/>
      <c r="F55" s="411"/>
      <c r="H55" s="412"/>
      <c r="I55" s="476"/>
      <c r="J55" s="476"/>
      <c r="K55" s="476"/>
      <c r="L55" s="476"/>
      <c r="M55" s="476"/>
      <c r="O55" s="448"/>
      <c r="P55" s="448"/>
      <c r="Q55" s="448"/>
      <c r="S55" s="43"/>
    </row>
    <row r="56" spans="1:19" ht="16" customHeight="1" x14ac:dyDescent="0.2">
      <c r="A56" s="42"/>
      <c r="B56" s="41"/>
      <c r="C56" s="416"/>
      <c r="D56" s="425"/>
      <c r="E56" s="425"/>
      <c r="F56" s="276"/>
      <c r="H56" s="49"/>
      <c r="I56" s="49"/>
      <c r="J56" s="49"/>
      <c r="K56" s="49"/>
      <c r="L56" s="49"/>
      <c r="M56" s="49"/>
      <c r="N56" s="49"/>
      <c r="O56" s="49"/>
      <c r="P56" s="49"/>
      <c r="Q56" s="49"/>
      <c r="S56" s="43"/>
    </row>
    <row r="57" spans="1:19" ht="16" customHeight="1" x14ac:dyDescent="0.2">
      <c r="A57" s="42"/>
      <c r="B57" s="41"/>
      <c r="C57" s="272"/>
      <c r="D57" s="273"/>
      <c r="E57" s="273"/>
      <c r="F57" s="39"/>
      <c r="S57" s="43"/>
    </row>
    <row r="58" spans="1:19" ht="16" customHeight="1" x14ac:dyDescent="0.2">
      <c r="A58" s="42"/>
      <c r="B58" s="41"/>
      <c r="C58" s="414" t="str">
        <f>'13. Recognition of Customary'!H12</f>
        <v>✗</v>
      </c>
      <c r="D58" s="417" t="s">
        <v>181</v>
      </c>
      <c r="E58" s="418"/>
      <c r="F58" s="421" t="str">
        <f>CONCATENATE("completed: ",3-'13. Recognition of Customary'!H65,"/3")</f>
        <v>completed: 0/3</v>
      </c>
      <c r="H58" s="412" t="str">
        <f>IF(R60=FALSE,"✗",IF(R59=TRUE,"✓","✗"))</f>
        <v>✗</v>
      </c>
      <c r="I58" s="434" t="s">
        <v>233</v>
      </c>
      <c r="J58" s="434"/>
      <c r="K58" s="434"/>
      <c r="L58" s="434"/>
      <c r="M58" s="434"/>
      <c r="N58" s="434"/>
      <c r="O58" s="449" t="s">
        <v>170</v>
      </c>
      <c r="P58" s="450"/>
      <c r="Q58" s="450"/>
      <c r="R58" s="22" t="s">
        <v>171</v>
      </c>
      <c r="S58" s="43"/>
    </row>
    <row r="59" spans="1:19" ht="16" customHeight="1" x14ac:dyDescent="0.2">
      <c r="A59" s="42"/>
      <c r="B59" s="274"/>
      <c r="C59" s="415"/>
      <c r="D59" s="419"/>
      <c r="E59" s="419"/>
      <c r="F59" s="422"/>
      <c r="H59" s="412"/>
      <c r="I59" s="434"/>
      <c r="J59" s="434"/>
      <c r="K59" s="434"/>
      <c r="L59" s="434"/>
      <c r="M59" s="434"/>
      <c r="N59" s="434"/>
      <c r="O59" s="450"/>
      <c r="P59" s="450"/>
      <c r="Q59" s="450"/>
      <c r="R59" s="23" t="b">
        <f>ISNUMBER(SEARCH(R58,O58))</f>
        <v>1</v>
      </c>
      <c r="S59" s="43"/>
    </row>
    <row r="60" spans="1:19" ht="26" customHeight="1" x14ac:dyDescent="0.2">
      <c r="C60" s="416"/>
      <c r="D60" s="420"/>
      <c r="E60" s="420"/>
      <c r="F60" s="276"/>
      <c r="H60" s="412"/>
      <c r="I60" s="434"/>
      <c r="J60" s="434"/>
      <c r="K60" s="434"/>
      <c r="L60" s="434"/>
      <c r="M60" s="434"/>
      <c r="N60" s="434"/>
      <c r="O60" s="450"/>
      <c r="P60" s="450"/>
      <c r="Q60" s="450"/>
      <c r="R60" s="23" t="b">
        <v>0</v>
      </c>
      <c r="S60" s="43"/>
    </row>
    <row r="61" spans="1:19" ht="16" customHeight="1" x14ac:dyDescent="0.2">
      <c r="A61" s="42"/>
      <c r="D61" s="273"/>
      <c r="E61" s="273"/>
      <c r="H61" s="412"/>
      <c r="I61" s="476" t="s">
        <v>173</v>
      </c>
      <c r="J61" s="476"/>
      <c r="K61" s="476"/>
      <c r="L61" s="476"/>
      <c r="M61" s="476"/>
      <c r="N61" s="275"/>
      <c r="O61" s="448" t="str">
        <f>IF(R60=FALSE,"     Confirm evidence link",IF(R59=FALSE,"     Please insert link above","     Evidence link confirmed"))</f>
        <v xml:space="preserve">     Confirm evidence link</v>
      </c>
      <c r="P61" s="448"/>
      <c r="Q61" s="448"/>
      <c r="S61" s="43"/>
    </row>
    <row r="62" spans="1:19" ht="16" customHeight="1" x14ac:dyDescent="0.2">
      <c r="A62" s="42"/>
      <c r="H62" s="412"/>
      <c r="I62" s="476"/>
      <c r="J62" s="476"/>
      <c r="K62" s="476"/>
      <c r="L62" s="476"/>
      <c r="M62" s="476"/>
      <c r="O62" s="448"/>
      <c r="P62" s="448"/>
      <c r="Q62" s="448"/>
      <c r="S62" s="43"/>
    </row>
    <row r="63" spans="1:19" ht="16" customHeight="1" thickBot="1" x14ac:dyDescent="0.25">
      <c r="A63" s="42"/>
      <c r="H63" s="70"/>
      <c r="I63" s="70"/>
      <c r="J63" s="70"/>
      <c r="K63" s="70"/>
      <c r="L63" s="70"/>
      <c r="M63" s="70"/>
      <c r="N63" s="70"/>
      <c r="O63" s="70"/>
      <c r="P63" s="70"/>
      <c r="Q63" s="70"/>
      <c r="S63" s="43"/>
    </row>
    <row r="64" spans="1:19" ht="16" hidden="1" customHeight="1" x14ac:dyDescent="0.2">
      <c r="A64" s="42"/>
      <c r="S64" s="43"/>
    </row>
    <row r="65" spans="1:19" ht="16" hidden="1" customHeight="1" x14ac:dyDescent="0.2">
      <c r="A65" s="42"/>
      <c r="S65" s="43"/>
    </row>
    <row r="66" spans="1:19" ht="16" hidden="1" customHeight="1" x14ac:dyDescent="0.2">
      <c r="A66" s="42"/>
      <c r="H66" s="72">
        <f>COUNTIF(H25:H65,"✗")</f>
        <v>4</v>
      </c>
      <c r="I66" s="23" t="s">
        <v>189</v>
      </c>
      <c r="S66" s="43"/>
    </row>
    <row r="67" spans="1:19" ht="16" hidden="1" customHeight="1" x14ac:dyDescent="0.2">
      <c r="A67" s="42"/>
      <c r="S67" s="43"/>
    </row>
    <row r="68" spans="1:19" ht="16" hidden="1" customHeight="1" x14ac:dyDescent="0.2">
      <c r="A68" s="42"/>
      <c r="S68" s="43"/>
    </row>
    <row r="69" spans="1:19" ht="16" hidden="1" customHeight="1" x14ac:dyDescent="0.2">
      <c r="A69" s="42"/>
      <c r="S69" s="43"/>
    </row>
    <row r="70" spans="1:19" ht="16" hidden="1" customHeight="1" x14ac:dyDescent="0.2">
      <c r="A70" s="42"/>
      <c r="S70" s="43"/>
    </row>
    <row r="71" spans="1:19" ht="16" hidden="1" customHeight="1" x14ac:dyDescent="0.2">
      <c r="A71" s="42"/>
      <c r="S71" s="43"/>
    </row>
    <row r="72" spans="1:19" ht="16" hidden="1" customHeight="1" x14ac:dyDescent="0.2">
      <c r="A72" s="42"/>
      <c r="S72" s="43"/>
    </row>
    <row r="73" spans="1:19" ht="16" hidden="1" customHeight="1" x14ac:dyDescent="0.2">
      <c r="A73" s="42"/>
      <c r="S73" s="43"/>
    </row>
    <row r="74" spans="1:19" ht="16" hidden="1" customHeight="1" x14ac:dyDescent="0.2">
      <c r="A74" s="42"/>
      <c r="S74" s="43"/>
    </row>
    <row r="75" spans="1:19" ht="16" hidden="1" customHeight="1" x14ac:dyDescent="0.2">
      <c r="A75" s="42"/>
      <c r="S75" s="43"/>
    </row>
    <row r="76" spans="1:19" ht="16" hidden="1" customHeight="1" x14ac:dyDescent="0.2">
      <c r="A76" s="42"/>
      <c r="S76" s="43"/>
    </row>
    <row r="77" spans="1:19" ht="16" hidden="1" customHeight="1" x14ac:dyDescent="0.2">
      <c r="A77" s="42"/>
      <c r="S77" s="43"/>
    </row>
    <row r="78" spans="1:19" ht="16" hidden="1" customHeight="1" x14ac:dyDescent="0.2">
      <c r="A78" s="42"/>
      <c r="S78" s="43"/>
    </row>
    <row r="79" spans="1:19" ht="16" hidden="1" customHeight="1" x14ac:dyDescent="0.2">
      <c r="A79" s="42"/>
      <c r="S79" s="43"/>
    </row>
    <row r="80" spans="1:19" ht="16" hidden="1" customHeight="1" x14ac:dyDescent="0.2">
      <c r="A80" s="42"/>
      <c r="S80" s="43"/>
    </row>
    <row r="81" spans="1:19" ht="16" hidden="1" customHeight="1" x14ac:dyDescent="0.2">
      <c r="A81" s="42"/>
      <c r="S81" s="43"/>
    </row>
    <row r="82" spans="1:19" ht="16" hidden="1" customHeight="1" x14ac:dyDescent="0.2">
      <c r="A82" s="42"/>
      <c r="S82" s="43"/>
    </row>
    <row r="83" spans="1:19" ht="17" hidden="1" thickTop="1" x14ac:dyDescent="0.2">
      <c r="A83" s="42"/>
      <c r="S83" s="43"/>
    </row>
    <row r="84" spans="1:19" ht="17" hidden="1" thickTop="1" x14ac:dyDescent="0.2">
      <c r="A84" s="42"/>
      <c r="S84" s="43"/>
    </row>
    <row r="85" spans="1:19" ht="17" hidden="1" thickTop="1" x14ac:dyDescent="0.2">
      <c r="A85" s="42"/>
      <c r="S85" s="43"/>
    </row>
    <row r="86" spans="1:19" ht="17" hidden="1" thickTop="1" x14ac:dyDescent="0.2">
      <c r="A86" s="42"/>
      <c r="S86" s="43"/>
    </row>
    <row r="87" spans="1:19" ht="17" hidden="1" thickTop="1" x14ac:dyDescent="0.2">
      <c r="A87" s="42"/>
      <c r="S87" s="43"/>
    </row>
    <row r="88" spans="1:19" ht="17" hidden="1" thickTop="1" x14ac:dyDescent="0.2">
      <c r="A88" s="42"/>
      <c r="S88" s="43"/>
    </row>
    <row r="89" spans="1:19" ht="17" hidden="1" thickTop="1" x14ac:dyDescent="0.2">
      <c r="A89" s="42"/>
      <c r="S89" s="43"/>
    </row>
    <row r="90" spans="1:19" ht="17" hidden="1" thickTop="1" x14ac:dyDescent="0.2">
      <c r="A90" s="42"/>
      <c r="S90" s="43"/>
    </row>
    <row r="91" spans="1:19" ht="17" hidden="1" thickTop="1" x14ac:dyDescent="0.2">
      <c r="A91" s="42"/>
      <c r="S91" s="43"/>
    </row>
    <row r="92" spans="1:19" ht="17" hidden="1" thickTop="1" x14ac:dyDescent="0.2">
      <c r="A92" s="42"/>
      <c r="S92" s="43"/>
    </row>
    <row r="93" spans="1:19" ht="17" hidden="1" thickTop="1" x14ac:dyDescent="0.2">
      <c r="A93" s="42"/>
      <c r="S93" s="43"/>
    </row>
    <row r="94" spans="1:19" ht="17" hidden="1" thickTop="1" x14ac:dyDescent="0.2">
      <c r="A94" s="42"/>
      <c r="S94" s="43"/>
    </row>
    <row r="95" spans="1:19" ht="17" hidden="1" thickTop="1" x14ac:dyDescent="0.2">
      <c r="A95" s="42"/>
      <c r="S95" s="43"/>
    </row>
    <row r="96" spans="1:19" ht="17" hidden="1" thickTop="1" x14ac:dyDescent="0.2">
      <c r="A96" s="42"/>
      <c r="S96" s="43"/>
    </row>
    <row r="97" spans="1:19" ht="17" hidden="1" thickTop="1" x14ac:dyDescent="0.2">
      <c r="A97" s="42"/>
      <c r="S97" s="43"/>
    </row>
    <row r="98" spans="1:19" ht="17" hidden="1" thickTop="1" x14ac:dyDescent="0.2">
      <c r="A98" s="42"/>
      <c r="S98" s="43"/>
    </row>
    <row r="99" spans="1:19" ht="17" hidden="1" thickTop="1" x14ac:dyDescent="0.2">
      <c r="A99" s="42"/>
      <c r="S99" s="43"/>
    </row>
    <row r="100" spans="1:19" ht="17" hidden="1" thickTop="1" x14ac:dyDescent="0.2">
      <c r="A100" s="42"/>
      <c r="S100" s="43"/>
    </row>
    <row r="101" spans="1:19" ht="17" hidden="1" thickTop="1" x14ac:dyDescent="0.2">
      <c r="A101" s="42"/>
      <c r="S101" s="43"/>
    </row>
    <row r="102" spans="1:19" ht="17" hidden="1" thickTop="1" x14ac:dyDescent="0.2">
      <c r="A102" s="42"/>
      <c r="S102" s="43"/>
    </row>
    <row r="103" spans="1:19" ht="17" hidden="1" thickTop="1" x14ac:dyDescent="0.2">
      <c r="A103" s="42"/>
      <c r="S103" s="43"/>
    </row>
    <row r="104" spans="1:19" ht="17" hidden="1" thickTop="1" x14ac:dyDescent="0.2">
      <c r="A104" s="42"/>
      <c r="S104" s="43"/>
    </row>
    <row r="105" spans="1:19" ht="17" hidden="1" thickTop="1" x14ac:dyDescent="0.2">
      <c r="A105" s="42"/>
      <c r="S105" s="43"/>
    </row>
    <row r="106" spans="1:19" ht="17" hidden="1" thickTop="1" x14ac:dyDescent="0.2">
      <c r="A106" s="42"/>
      <c r="S106" s="43"/>
    </row>
    <row r="107" spans="1:19" ht="17" hidden="1" thickTop="1" x14ac:dyDescent="0.2">
      <c r="A107" s="42"/>
      <c r="S107" s="43"/>
    </row>
    <row r="108" spans="1:19" ht="17" hidden="1" thickTop="1" x14ac:dyDescent="0.2">
      <c r="A108" s="42"/>
      <c r="S108" s="43"/>
    </row>
    <row r="109" spans="1:19" ht="17" hidden="1" thickTop="1" x14ac:dyDescent="0.2">
      <c r="A109" s="42"/>
      <c r="S109" s="43"/>
    </row>
    <row r="110" spans="1:19" ht="17" hidden="1" thickTop="1" x14ac:dyDescent="0.2">
      <c r="A110" s="42"/>
      <c r="S110" s="43"/>
    </row>
    <row r="111" spans="1:19" ht="17" hidden="1" thickTop="1" x14ac:dyDescent="0.2">
      <c r="A111" s="42"/>
      <c r="S111" s="43"/>
    </row>
    <row r="112" spans="1:19" ht="17" hidden="1" thickTop="1" x14ac:dyDescent="0.2">
      <c r="A112" s="42"/>
      <c r="S112" s="43"/>
    </row>
    <row r="113" spans="1:19" ht="17" hidden="1" thickTop="1" x14ac:dyDescent="0.2">
      <c r="A113" s="42"/>
      <c r="S113" s="43"/>
    </row>
    <row r="114" spans="1:19" ht="17" hidden="1" thickTop="1" x14ac:dyDescent="0.2">
      <c r="A114" s="42"/>
      <c r="S114" s="43"/>
    </row>
    <row r="115" spans="1:19" ht="17" hidden="1" thickTop="1" x14ac:dyDescent="0.2">
      <c r="A115" s="42"/>
      <c r="S115" s="43"/>
    </row>
    <row r="116" spans="1:19" ht="17" hidden="1" thickTop="1" x14ac:dyDescent="0.2">
      <c r="A116" s="42"/>
      <c r="S116" s="43"/>
    </row>
    <row r="117" spans="1:19" ht="17" hidden="1" thickTop="1" x14ac:dyDescent="0.2">
      <c r="A117" s="42"/>
      <c r="S117" s="43"/>
    </row>
    <row r="118" spans="1:19" ht="17" hidden="1" thickTop="1" x14ac:dyDescent="0.2">
      <c r="A118" s="42"/>
      <c r="S118" s="43"/>
    </row>
    <row r="119" spans="1:19" ht="17" hidden="1" thickTop="1" x14ac:dyDescent="0.2">
      <c r="A119" s="42"/>
      <c r="S119" s="43"/>
    </row>
    <row r="120" spans="1:19" ht="17" hidden="1" thickTop="1" x14ac:dyDescent="0.2">
      <c r="A120" s="42"/>
      <c r="S120" s="43"/>
    </row>
    <row r="121" spans="1:19" ht="17" hidden="1" thickTop="1" x14ac:dyDescent="0.2">
      <c r="A121" s="42"/>
      <c r="S121" s="43"/>
    </row>
    <row r="122" spans="1:19" ht="17" hidden="1" thickTop="1" x14ac:dyDescent="0.2">
      <c r="A122" s="42"/>
      <c r="S122" s="43"/>
    </row>
    <row r="123" spans="1:19" ht="17" hidden="1" thickTop="1" x14ac:dyDescent="0.2">
      <c r="A123" s="42"/>
      <c r="S123" s="43"/>
    </row>
    <row r="124" spans="1:19" ht="17" hidden="1" thickTop="1" x14ac:dyDescent="0.2">
      <c r="A124" s="42"/>
      <c r="S124" s="43"/>
    </row>
    <row r="125" spans="1:19" ht="17" hidden="1" thickTop="1" x14ac:dyDescent="0.2">
      <c r="A125" s="42"/>
      <c r="S125" s="43"/>
    </row>
    <row r="126" spans="1:19" ht="17" hidden="1" thickTop="1" x14ac:dyDescent="0.2"/>
    <row r="127" spans="1:19" ht="17" hidden="1" thickTop="1" x14ac:dyDescent="0.2"/>
  </sheetData>
  <mergeCells count="72">
    <mergeCell ref="Y4:Y5"/>
    <mergeCell ref="E6:F7"/>
    <mergeCell ref="G6:H7"/>
    <mergeCell ref="I6:K7"/>
    <mergeCell ref="L6:N7"/>
    <mergeCell ref="O1:P2"/>
    <mergeCell ref="E2:I3"/>
    <mergeCell ref="O3:P4"/>
    <mergeCell ref="V4:V6"/>
    <mergeCell ref="W4:X6"/>
    <mergeCell ref="H12:H13"/>
    <mergeCell ref="I12:Q13"/>
    <mergeCell ref="I15:Q17"/>
    <mergeCell ref="I38:N40"/>
    <mergeCell ref="I41:M42"/>
    <mergeCell ref="O25:Q27"/>
    <mergeCell ref="O28:Q29"/>
    <mergeCell ref="O44:Q46"/>
    <mergeCell ref="O47:Q48"/>
    <mergeCell ref="O51:Q53"/>
    <mergeCell ref="I25:N27"/>
    <mergeCell ref="C26:C28"/>
    <mergeCell ref="D26:E28"/>
    <mergeCell ref="I29:N31"/>
    <mergeCell ref="C30:C32"/>
    <mergeCell ref="D30:E32"/>
    <mergeCell ref="I32:N34"/>
    <mergeCell ref="F26:F27"/>
    <mergeCell ref="F30:F31"/>
    <mergeCell ref="C46:C48"/>
    <mergeCell ref="D46:E48"/>
    <mergeCell ref="F46:F47"/>
    <mergeCell ref="C38:C40"/>
    <mergeCell ref="C18:C20"/>
    <mergeCell ref="D18:E20"/>
    <mergeCell ref="I19:Q20"/>
    <mergeCell ref="F18:F19"/>
    <mergeCell ref="C22:C24"/>
    <mergeCell ref="D22:E24"/>
    <mergeCell ref="H23:Q23"/>
    <mergeCell ref="F22:F23"/>
    <mergeCell ref="D38:E40"/>
    <mergeCell ref="C42:C44"/>
    <mergeCell ref="D42:E44"/>
    <mergeCell ref="F42:F43"/>
    <mergeCell ref="D34:E36"/>
    <mergeCell ref="C34:C36"/>
    <mergeCell ref="O54:Q55"/>
    <mergeCell ref="O58:Q60"/>
    <mergeCell ref="O61:Q62"/>
    <mergeCell ref="F34:F35"/>
    <mergeCell ref="F38:F39"/>
    <mergeCell ref="I58:N60"/>
    <mergeCell ref="I61:M62"/>
    <mergeCell ref="H44:H48"/>
    <mergeCell ref="H51:H55"/>
    <mergeCell ref="H58:H62"/>
    <mergeCell ref="I47:M48"/>
    <mergeCell ref="I44:N46"/>
    <mergeCell ref="I51:N53"/>
    <mergeCell ref="I54:M55"/>
    <mergeCell ref="H25:H39"/>
    <mergeCell ref="I35:N37"/>
    <mergeCell ref="C58:C60"/>
    <mergeCell ref="D58:E60"/>
    <mergeCell ref="F58:F59"/>
    <mergeCell ref="C50:C52"/>
    <mergeCell ref="D50:E52"/>
    <mergeCell ref="F50:F51"/>
    <mergeCell ref="C54:C56"/>
    <mergeCell ref="D54:E56"/>
    <mergeCell ref="F54:F55"/>
  </mergeCells>
  <conditionalFormatting sqref="H25">
    <cfRule type="beginsWith" dxfId="474" priority="74" operator="beginsWith" text="&quot;Upload&quot;">
      <formula>LEFT(H25,LEN("""Upload"""))="""Upload"""</formula>
    </cfRule>
    <cfRule type="beginsWith" dxfId="473" priority="75" stopIfTrue="1" operator="beginsWith" text="&quot;Upload&quot;">
      <formula>LEFT(H25,LEN("""Upload"""))="""Upload"""</formula>
    </cfRule>
  </conditionalFormatting>
  <conditionalFormatting sqref="H12:H13">
    <cfRule type="containsText" dxfId="472" priority="73" operator="containsText" text="✗">
      <formula>NOT(ISERROR(SEARCH("✗",H12)))</formula>
    </cfRule>
  </conditionalFormatting>
  <conditionalFormatting sqref="H44">
    <cfRule type="beginsWith" dxfId="471" priority="54" operator="beginsWith" text="&quot;Upload&quot;">
      <formula>LEFT(H44,LEN("""Upload"""))="""Upload"""</formula>
    </cfRule>
    <cfRule type="beginsWith" dxfId="470" priority="55" stopIfTrue="1" operator="beginsWith" text="&quot;Upload&quot;">
      <formula>LEFT(H44,LEN("""Upload"""))="""Upload"""</formula>
    </cfRule>
  </conditionalFormatting>
  <conditionalFormatting sqref="H51">
    <cfRule type="beginsWith" dxfId="469" priority="50" operator="beginsWith" text="&quot;Upload&quot;">
      <formula>LEFT(H51,LEN("""Upload"""))="""Upload"""</formula>
    </cfRule>
    <cfRule type="beginsWith" dxfId="468" priority="51" stopIfTrue="1" operator="beginsWith" text="&quot;Upload&quot;">
      <formula>LEFT(H51,LEN("""Upload"""))="""Upload"""</formula>
    </cfRule>
  </conditionalFormatting>
  <conditionalFormatting sqref="H58">
    <cfRule type="beginsWith" dxfId="467" priority="46" operator="beginsWith" text="&quot;Upload&quot;">
      <formula>LEFT(H58,LEN("""Upload"""))="""Upload"""</formula>
    </cfRule>
    <cfRule type="beginsWith" dxfId="466" priority="47" stopIfTrue="1" operator="beginsWith" text="&quot;Upload&quot;">
      <formula>LEFT(H58,LEN("""Upload"""))="""Upload"""</formula>
    </cfRule>
  </conditionalFormatting>
  <conditionalFormatting sqref="V4">
    <cfRule type="containsText" dxfId="465" priority="17" operator="containsText" text="✗">
      <formula>NOT(ISERROR(SEARCH("✗",V4)))</formula>
    </cfRule>
  </conditionalFormatting>
  <conditionalFormatting sqref="C18">
    <cfRule type="containsText" dxfId="464" priority="15" operator="containsText" text="✗">
      <formula>NOT(ISERROR(SEARCH("✗",C18)))</formula>
    </cfRule>
  </conditionalFormatting>
  <conditionalFormatting sqref="V8">
    <cfRule type="containsText" dxfId="463" priority="16" operator="containsText" text="✗">
      <formula>NOT(ISERROR(SEARCH("✗",V8)))</formula>
    </cfRule>
  </conditionalFormatting>
  <conditionalFormatting sqref="C22">
    <cfRule type="containsText" dxfId="462" priority="14" operator="containsText" text="✗">
      <formula>NOT(ISERROR(SEARCH("✗",C22)))</formula>
    </cfRule>
  </conditionalFormatting>
  <conditionalFormatting sqref="C26">
    <cfRule type="containsText" dxfId="461" priority="13" operator="containsText" text="✗">
      <formula>NOT(ISERROR(SEARCH("✗",C26)))</formula>
    </cfRule>
  </conditionalFormatting>
  <conditionalFormatting sqref="C30">
    <cfRule type="containsText" dxfId="460" priority="12" operator="containsText" text="✗">
      <formula>NOT(ISERROR(SEARCH("✗",C30)))</formula>
    </cfRule>
  </conditionalFormatting>
  <conditionalFormatting sqref="C34">
    <cfRule type="containsText" dxfId="459" priority="11" operator="containsText" text="✗">
      <formula>NOT(ISERROR(SEARCH("✗",C34)))</formula>
    </cfRule>
  </conditionalFormatting>
  <conditionalFormatting sqref="C38">
    <cfRule type="containsText" dxfId="458" priority="10" operator="containsText" text="✗">
      <formula>NOT(ISERROR(SEARCH("✗",C38)))</formula>
    </cfRule>
  </conditionalFormatting>
  <conditionalFormatting sqref="C42">
    <cfRule type="containsText" dxfId="457" priority="9" operator="containsText" text="✗">
      <formula>NOT(ISERROR(SEARCH("✗",C42)))</formula>
    </cfRule>
  </conditionalFormatting>
  <conditionalFormatting sqref="C46">
    <cfRule type="containsText" dxfId="456" priority="8" operator="containsText" text="✗">
      <formula>NOT(ISERROR(SEARCH("✗",C46)))</formula>
    </cfRule>
  </conditionalFormatting>
  <conditionalFormatting sqref="C50">
    <cfRule type="containsText" dxfId="455" priority="7" operator="containsText" text="✗">
      <formula>NOT(ISERROR(SEARCH("✗",C50)))</formula>
    </cfRule>
  </conditionalFormatting>
  <conditionalFormatting sqref="C54">
    <cfRule type="containsText" dxfId="454" priority="6" operator="containsText" text="✗">
      <formula>NOT(ISERROR(SEARCH("✗",C54)))</formula>
    </cfRule>
  </conditionalFormatting>
  <conditionalFormatting sqref="C58">
    <cfRule type="containsText" dxfId="453" priority="5" operator="containsText" text="✗">
      <formula>NOT(ISERROR(SEARCH("✗",C58)))</formula>
    </cfRule>
  </conditionalFormatting>
  <hyperlinks>
    <hyperlink ref="W4:X6" location="'PC - Community Representation'!A1" display="Community Representation " xr:uid="{FE1CB09B-24F2-6F45-8B2B-7D13516A93B8}"/>
    <hyperlink ref="D18:E20" location="'3. Community Representation'!A1" display="Community Representation " xr:uid="{794EF4BE-5326-C048-8482-E02B660CD598}"/>
    <hyperlink ref="D22:E24" location="'4.  Gender'!A1" display="Gender " xr:uid="{F8192C23-2944-2245-8126-272311CBAA6F}"/>
    <hyperlink ref="D26:E28" location="'5. Marginalized &amp; Vulnerable'!A1" display="'5. Marginalized &amp; Vulnerable'!A1" xr:uid="{C612EDE2-6A8D-1B4B-8CAC-938DA354B7EF}"/>
    <hyperlink ref="D30:E32" location="'6. Institutional Capacity'!A1" display="Institutional Capacity" xr:uid="{3C566489-2D1F-F043-863C-FD2053DAAAD8}"/>
    <hyperlink ref="D38:E40" location="'8. Multi-Stakeholder Working'!A1" display="'8. Multi-Stakeholder Working'!A1" xr:uid="{88ECC04E-8959-234A-8799-F28868BD3D06}"/>
    <hyperlink ref="D42:E44" location="'9. Cross-Cultural Understanding'!A1" display="'9. Cross-Cultural Understanding'!A1" xr:uid="{15361C12-FC9A-B942-B6D4-7EC34E6B2128}"/>
    <hyperlink ref="D46:E48" location="'10. Collaborative Design'!A1" display="'10. Collaborative Design'!A1" xr:uid="{2358A7F5-1558-534C-8701-9D9926886053}"/>
    <hyperlink ref="D54:E56" location="'12. Dedicated Personnel'!A1" display="Dedicated Personnel" xr:uid="{D1E3E019-EAB6-9942-81DA-2D6BDCEA0C80}"/>
    <hyperlink ref="D58:E60" location="'13. Recognition of Customary'!A1" display="'13. Recognition of Customary'!A1" xr:uid="{96C8C68D-D4EB-084B-A7DD-C703CD127F80}"/>
    <hyperlink ref="D50:E52" location="'11. Policies &amp; Procedures'!A1" display="Policies &amp; Procedures" xr:uid="{AF3A37FF-817F-4548-A6DF-9704B9FC5081}"/>
    <hyperlink ref="E6:F7" location="'1. Start Page'!A1" display="Overview" xr:uid="{98B750B7-2101-3446-9F7C-920C0E5BD448}"/>
    <hyperlink ref="I6:K7" location="'14. Prerequisite Steps 1-3'!A1" display="Prerequisites" xr:uid="{77B1691C-3299-0F46-BF67-635FB91ADD90}"/>
    <hyperlink ref="G6:H7" location="'2. Enabling Conditions Overview'!A1" display="Enabling Conditions" xr:uid="{45BB1B77-AC6F-3F4A-96CC-C814C93F68F9}"/>
    <hyperlink ref="L6:N7" location="'15. Step 4. Consideration'!A1" display="Implementation" xr:uid="{363F456A-3D99-F74E-87BD-014FB2DC4F3B}"/>
    <hyperlink ref="D34" location="'7. Technical Capacity'!A1" display="'7. Technical Capacity'!A1" xr:uid="{636166FD-775B-FD40-80BD-427DC3415073}"/>
    <hyperlink ref="I47:M48" location="'Further Information'!B311" display="See here for further information and resources" xr:uid="{DF237E83-DAB0-40A1-AB47-41E1EA76351B}"/>
    <hyperlink ref="I54:M55" location="'Further Information'!B311" display="See here for further information and resources" xr:uid="{A9780A9E-6A40-43B8-A058-5C8E47BACAF6}"/>
    <hyperlink ref="I61:M62" location="'Further Information'!B311" display="See here for further information and resources" xr:uid="{A8D848EC-B0B6-46CD-8B3D-BE324C1C659F}"/>
    <hyperlink ref="I41:M42" location="'Further Information'!B311" display="See here for further information and resources" xr:uid="{E7693ECA-B3BF-A048-A505-CEF6C6D6AE8A}"/>
    <hyperlink ref="O1:P2" location="'READ FIRST User Guide'!A1" display="User Guide" xr:uid="{1C63F0B6-B900-3F49-AC4E-337894C06665}"/>
    <hyperlink ref="O3:P4" location="Glossary!A1" display="Glossary" xr:uid="{7BD92E1A-2390-AF42-8ABE-7CCF7AA1F8A8}"/>
  </hyperlinks>
  <pageMargins left="0.7" right="0.7" top="0.75" bottom="0.75" header="0.3" footer="0.3"/>
  <pageSetup paperSize="9" orientation="portrait" horizontalDpi="4294967293" verticalDpi="4294967293" r:id="rId1"/>
  <drawing r:id="rId2"/>
  <legacyDrawing r:id="rId3"/>
  <mc:AlternateContent xmlns:mc="http://schemas.openxmlformats.org/markup-compatibility/2006">
    <mc:Choice Requires="x14">
      <controls>
        <mc:AlternateContent xmlns:mc="http://schemas.openxmlformats.org/markup-compatibility/2006">
          <mc:Choice Requires="x14">
            <control shapeId="21510" r:id="rId4" name="Check Box 6">
              <controlPr defaultSize="0" autoFill="0" autoLine="0" autoPict="0" altText="Included in agreement">
                <anchor moveWithCells="1">
                  <from>
                    <xdr:col>14</xdr:col>
                    <xdr:colOff>152400</xdr:colOff>
                    <xdr:row>28</xdr:row>
                    <xdr:rowOff>114300</xdr:rowOff>
                  </from>
                  <to>
                    <xdr:col>16</xdr:col>
                    <xdr:colOff>508000</xdr:colOff>
                    <xdr:row>30</xdr:row>
                    <xdr:rowOff>101600</xdr:rowOff>
                  </to>
                </anchor>
              </controlPr>
            </control>
          </mc:Choice>
        </mc:AlternateContent>
        <mc:AlternateContent xmlns:mc="http://schemas.openxmlformats.org/markup-compatibility/2006">
          <mc:Choice Requires="x14">
            <control shapeId="21511" r:id="rId5" name="Check Box 7">
              <controlPr defaultSize="0" autoFill="0" autoLine="0" autoPict="0">
                <anchor moveWithCells="1">
                  <from>
                    <xdr:col>14</xdr:col>
                    <xdr:colOff>152400</xdr:colOff>
                    <xdr:row>31</xdr:row>
                    <xdr:rowOff>114300</xdr:rowOff>
                  </from>
                  <to>
                    <xdr:col>16</xdr:col>
                    <xdr:colOff>508000</xdr:colOff>
                    <xdr:row>33</xdr:row>
                    <xdr:rowOff>101600</xdr:rowOff>
                  </to>
                </anchor>
              </controlPr>
            </control>
          </mc:Choice>
        </mc:AlternateContent>
        <mc:AlternateContent xmlns:mc="http://schemas.openxmlformats.org/markup-compatibility/2006">
          <mc:Choice Requires="x14">
            <control shapeId="21512" r:id="rId6" name="Check Box 8">
              <controlPr defaultSize="0" autoFill="0" autoLine="0" autoPict="0">
                <anchor moveWithCells="1">
                  <from>
                    <xdr:col>14</xdr:col>
                    <xdr:colOff>152400</xdr:colOff>
                    <xdr:row>34</xdr:row>
                    <xdr:rowOff>114300</xdr:rowOff>
                  </from>
                  <to>
                    <xdr:col>16</xdr:col>
                    <xdr:colOff>508000</xdr:colOff>
                    <xdr:row>36</xdr:row>
                    <xdr:rowOff>101600</xdr:rowOff>
                  </to>
                </anchor>
              </controlPr>
            </control>
          </mc:Choice>
        </mc:AlternateContent>
        <mc:AlternateContent xmlns:mc="http://schemas.openxmlformats.org/markup-compatibility/2006">
          <mc:Choice Requires="x14">
            <control shapeId="21513" r:id="rId7" name="Check Box 9">
              <controlPr defaultSize="0" autoFill="0" autoLine="0" autoPict="0">
                <anchor moveWithCells="1">
                  <from>
                    <xdr:col>14</xdr:col>
                    <xdr:colOff>152400</xdr:colOff>
                    <xdr:row>37</xdr:row>
                    <xdr:rowOff>114300</xdr:rowOff>
                  </from>
                  <to>
                    <xdr:col>16</xdr:col>
                    <xdr:colOff>508000</xdr:colOff>
                    <xdr:row>39</xdr:row>
                    <xdr:rowOff>101600</xdr:rowOff>
                  </to>
                </anchor>
              </controlPr>
            </control>
          </mc:Choice>
        </mc:AlternateContent>
        <mc:AlternateContent xmlns:mc="http://schemas.openxmlformats.org/markup-compatibility/2006">
          <mc:Choice Requires="x14">
            <control shapeId="21516" r:id="rId8" name="Check Box 12">
              <controlPr defaultSize="0" autoFill="0" autoLine="0" autoPict="0">
                <anchor moveWithCells="1">
                  <from>
                    <xdr:col>14</xdr:col>
                    <xdr:colOff>228600</xdr:colOff>
                    <xdr:row>46</xdr:row>
                    <xdr:rowOff>25400</xdr:rowOff>
                  </from>
                  <to>
                    <xdr:col>14</xdr:col>
                    <xdr:colOff>520700</xdr:colOff>
                    <xdr:row>47</xdr:row>
                    <xdr:rowOff>139700</xdr:rowOff>
                  </to>
                </anchor>
              </controlPr>
            </control>
          </mc:Choice>
        </mc:AlternateContent>
        <mc:AlternateContent xmlns:mc="http://schemas.openxmlformats.org/markup-compatibility/2006">
          <mc:Choice Requires="x14">
            <control shapeId="21517" r:id="rId9" name="Check Box 13">
              <controlPr defaultSize="0" autoFill="0" autoLine="0" autoPict="0">
                <anchor moveWithCells="1">
                  <from>
                    <xdr:col>14</xdr:col>
                    <xdr:colOff>228600</xdr:colOff>
                    <xdr:row>53</xdr:row>
                    <xdr:rowOff>25400</xdr:rowOff>
                  </from>
                  <to>
                    <xdr:col>14</xdr:col>
                    <xdr:colOff>520700</xdr:colOff>
                    <xdr:row>54</xdr:row>
                    <xdr:rowOff>139700</xdr:rowOff>
                  </to>
                </anchor>
              </controlPr>
            </control>
          </mc:Choice>
        </mc:AlternateContent>
        <mc:AlternateContent xmlns:mc="http://schemas.openxmlformats.org/markup-compatibility/2006">
          <mc:Choice Requires="x14">
            <control shapeId="21518" r:id="rId10" name="Check Box 14">
              <controlPr defaultSize="0" autoFill="0" autoLine="0" autoPict="0">
                <anchor moveWithCells="1">
                  <from>
                    <xdr:col>14</xdr:col>
                    <xdr:colOff>228600</xdr:colOff>
                    <xdr:row>60</xdr:row>
                    <xdr:rowOff>25400</xdr:rowOff>
                  </from>
                  <to>
                    <xdr:col>14</xdr:col>
                    <xdr:colOff>520700</xdr:colOff>
                    <xdr:row>61</xdr:row>
                    <xdr:rowOff>139700</xdr:rowOff>
                  </to>
                </anchor>
              </controlPr>
            </control>
          </mc:Choice>
        </mc:AlternateContent>
      </controls>
    </mc:Choice>
  </mc:AlternateContent>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A7BD58-6791-A946-BC2B-697422CC55F3}">
  <sheetPr codeName="Sheet12"/>
  <dimension ref="A1:Y147"/>
  <sheetViews>
    <sheetView showGridLines="0" showRowColHeaders="0" topLeftCell="A15" zoomScaleNormal="100" workbookViewId="0">
      <selection activeCell="I39" sqref="I39:N41"/>
    </sheetView>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3" customWidth="1"/>
    <col min="5" max="5" width="22.6640625" style="23" customWidth="1"/>
    <col min="6" max="6" width="8.8320312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hidden="1" customWidth="1"/>
    <col min="20"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x14ac:dyDescent="0.2">
      <c r="A7" s="33"/>
      <c r="B7" s="34"/>
      <c r="C7" s="34"/>
      <c r="D7" s="34"/>
      <c r="E7" s="462"/>
      <c r="F7" s="462"/>
      <c r="G7" s="462"/>
      <c r="H7" s="462"/>
      <c r="I7" s="462"/>
      <c r="J7" s="462"/>
      <c r="K7" s="462"/>
      <c r="L7" s="462"/>
      <c r="M7" s="462"/>
      <c r="N7" s="462"/>
      <c r="O7" s="35"/>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customHeight="1" x14ac:dyDescent="0.2">
      <c r="A11" s="42"/>
      <c r="F11" s="39"/>
      <c r="S11" s="43"/>
    </row>
    <row r="12" spans="1:25" ht="16" customHeight="1" x14ac:dyDescent="0.2">
      <c r="A12" s="42"/>
      <c r="H12" s="430" t="str">
        <f>IF(H85=0,"✓","✗")</f>
        <v>✗</v>
      </c>
      <c r="I12" s="426" t="s">
        <v>134</v>
      </c>
      <c r="J12" s="426"/>
      <c r="K12" s="426"/>
      <c r="L12" s="426"/>
      <c r="M12" s="426"/>
      <c r="N12" s="426"/>
      <c r="O12" s="426"/>
      <c r="P12" s="426"/>
      <c r="Q12" s="426"/>
      <c r="S12" s="43"/>
    </row>
    <row r="13" spans="1:25" ht="16" customHeight="1" x14ac:dyDescent="0.2">
      <c r="A13" s="42"/>
      <c r="H13" s="431"/>
      <c r="I13" s="427"/>
      <c r="J13" s="427"/>
      <c r="K13" s="427"/>
      <c r="L13" s="427"/>
      <c r="M13" s="427"/>
      <c r="N13" s="427"/>
      <c r="O13" s="427"/>
      <c r="P13" s="427"/>
      <c r="Q13" s="427"/>
      <c r="S13" s="43"/>
    </row>
    <row r="14" spans="1:25" ht="16" customHeight="1" x14ac:dyDescent="0.2">
      <c r="A14" s="42"/>
      <c r="S14" s="43"/>
    </row>
    <row r="15" spans="1:25" ht="16" customHeight="1" x14ac:dyDescent="0.2">
      <c r="A15" s="42"/>
      <c r="H15" s="23" t="s">
        <v>165</v>
      </c>
      <c r="I15" s="461" t="s">
        <v>234</v>
      </c>
      <c r="J15" s="461"/>
      <c r="K15" s="461"/>
      <c r="L15" s="461"/>
      <c r="M15" s="461"/>
      <c r="N15" s="461"/>
      <c r="O15" s="461"/>
      <c r="P15" s="461"/>
      <c r="Q15" s="461"/>
      <c r="S15" s="43"/>
    </row>
    <row r="16" spans="1:25" ht="16" customHeight="1" x14ac:dyDescent="0.2">
      <c r="A16" s="42"/>
      <c r="I16" s="461"/>
      <c r="J16" s="461"/>
      <c r="K16" s="461"/>
      <c r="L16" s="461"/>
      <c r="M16" s="461"/>
      <c r="N16" s="461"/>
      <c r="O16" s="461"/>
      <c r="P16" s="461"/>
      <c r="Q16" s="461"/>
      <c r="S16" s="43"/>
    </row>
    <row r="17" spans="1:19" ht="26" customHeight="1" x14ac:dyDescent="0.2">
      <c r="A17" s="42"/>
      <c r="B17" s="41"/>
      <c r="F17" s="39"/>
      <c r="I17" s="461"/>
      <c r="J17" s="461"/>
      <c r="K17" s="461"/>
      <c r="L17" s="461"/>
      <c r="M17" s="461"/>
      <c r="N17" s="461"/>
      <c r="O17" s="461"/>
      <c r="P17" s="461"/>
      <c r="Q17" s="461"/>
      <c r="S17" s="43"/>
    </row>
    <row r="18" spans="1:19" ht="16" customHeight="1" x14ac:dyDescent="0.2">
      <c r="A18" s="42"/>
      <c r="B18" s="41"/>
      <c r="F18" s="39"/>
      <c r="I18" s="279"/>
      <c r="J18" s="279"/>
      <c r="K18" s="279"/>
      <c r="L18" s="279"/>
      <c r="M18" s="279"/>
      <c r="N18" s="279"/>
      <c r="O18" s="279"/>
      <c r="P18" s="279"/>
      <c r="Q18" s="279"/>
      <c r="S18" s="43"/>
    </row>
    <row r="19" spans="1:19" ht="16" customHeight="1" x14ac:dyDescent="0.2">
      <c r="A19" s="42"/>
      <c r="B19" s="41"/>
      <c r="C19" s="414" t="str">
        <f>'3. Community Representation'!H12</f>
        <v>✗</v>
      </c>
      <c r="D19" s="418" t="s">
        <v>111</v>
      </c>
      <c r="E19" s="418"/>
      <c r="F19" s="410" t="str">
        <f>CONCATENATE("completed: ",4-'3. Community Representation'!H63,"/4")</f>
        <v>completed: 0/4</v>
      </c>
      <c r="H19" s="23" t="s">
        <v>167</v>
      </c>
      <c r="I19" s="519" t="s">
        <v>235</v>
      </c>
      <c r="J19" s="519"/>
      <c r="K19" s="519"/>
      <c r="L19" s="519"/>
      <c r="M19" s="519"/>
      <c r="N19" s="519"/>
      <c r="O19" s="519"/>
      <c r="P19" s="519"/>
      <c r="Q19" s="519"/>
      <c r="S19" s="43"/>
    </row>
    <row r="20" spans="1:19" ht="16" customHeight="1" x14ac:dyDescent="0.2">
      <c r="A20" s="42"/>
      <c r="B20" s="274"/>
      <c r="C20" s="415"/>
      <c r="D20" s="419"/>
      <c r="E20" s="419"/>
      <c r="F20" s="411"/>
      <c r="I20" s="519"/>
      <c r="J20" s="519"/>
      <c r="K20" s="519"/>
      <c r="L20" s="519"/>
      <c r="M20" s="519"/>
      <c r="N20" s="519"/>
      <c r="O20" s="519"/>
      <c r="P20" s="519"/>
      <c r="Q20" s="519"/>
      <c r="S20" s="43"/>
    </row>
    <row r="21" spans="1:19" ht="16" customHeight="1" x14ac:dyDescent="0.2">
      <c r="A21" s="42"/>
      <c r="B21" s="41"/>
      <c r="C21" s="416"/>
      <c r="D21" s="420"/>
      <c r="E21" s="420"/>
      <c r="F21" s="276"/>
      <c r="I21" s="519"/>
      <c r="J21" s="519"/>
      <c r="K21" s="519"/>
      <c r="L21" s="519"/>
      <c r="M21" s="519"/>
      <c r="N21" s="519"/>
      <c r="O21" s="519"/>
      <c r="P21" s="519"/>
      <c r="Q21" s="519"/>
      <c r="S21" s="43"/>
    </row>
    <row r="22" spans="1:19" ht="16" customHeight="1" x14ac:dyDescent="0.2">
      <c r="A22" s="42"/>
      <c r="B22" s="41"/>
      <c r="C22" s="272"/>
      <c r="D22" s="273"/>
      <c r="E22" s="273"/>
      <c r="F22" s="39"/>
      <c r="I22" s="519"/>
      <c r="J22" s="519"/>
      <c r="K22" s="519"/>
      <c r="L22" s="519"/>
      <c r="M22" s="519"/>
      <c r="N22" s="519"/>
      <c r="O22" s="519"/>
      <c r="P22" s="519"/>
      <c r="Q22" s="519"/>
      <c r="S22" s="43"/>
    </row>
    <row r="23" spans="1:19" ht="16" customHeight="1" x14ac:dyDescent="0.2">
      <c r="A23" s="42"/>
      <c r="B23" s="41"/>
      <c r="C23" s="414" t="str">
        <f>'4.  Gender'!H12</f>
        <v>✗</v>
      </c>
      <c r="D23" s="423" t="s">
        <v>199</v>
      </c>
      <c r="E23" s="423"/>
      <c r="F23" s="410" t="str">
        <f>CONCATENATE("completed: ",3-'4.  Gender'!H63,"/3")</f>
        <v>completed: 0/3</v>
      </c>
      <c r="I23" s="519"/>
      <c r="J23" s="519"/>
      <c r="K23" s="519"/>
      <c r="L23" s="519"/>
      <c r="M23" s="519"/>
      <c r="N23" s="519"/>
      <c r="O23" s="519"/>
      <c r="P23" s="519"/>
      <c r="Q23" s="519"/>
      <c r="S23" s="43"/>
    </row>
    <row r="24" spans="1:19" ht="16" customHeight="1" x14ac:dyDescent="0.2">
      <c r="A24" s="42"/>
      <c r="B24" s="274"/>
      <c r="C24" s="415"/>
      <c r="D24" s="424"/>
      <c r="E24" s="424"/>
      <c r="F24" s="411"/>
      <c r="I24" s="519"/>
      <c r="J24" s="519"/>
      <c r="K24" s="519"/>
      <c r="L24" s="519"/>
      <c r="M24" s="519"/>
      <c r="N24" s="519"/>
      <c r="O24" s="519"/>
      <c r="P24" s="519"/>
      <c r="Q24" s="519"/>
      <c r="S24" s="43"/>
    </row>
    <row r="25" spans="1:19" ht="35" customHeight="1" x14ac:dyDescent="0.2">
      <c r="A25" s="42"/>
      <c r="B25" s="41"/>
      <c r="C25" s="416"/>
      <c r="D25" s="425"/>
      <c r="E25" s="425"/>
      <c r="F25" s="276"/>
      <c r="I25" s="519"/>
      <c r="J25" s="519"/>
      <c r="K25" s="519"/>
      <c r="L25" s="519"/>
      <c r="M25" s="519"/>
      <c r="N25" s="519"/>
      <c r="O25" s="519"/>
      <c r="P25" s="519"/>
      <c r="Q25" s="519"/>
      <c r="S25" s="43"/>
    </row>
    <row r="26" spans="1:19" ht="16" customHeight="1" x14ac:dyDescent="0.2">
      <c r="A26" s="42"/>
      <c r="B26" s="41"/>
      <c r="C26" s="272"/>
      <c r="D26" s="273"/>
      <c r="E26" s="273"/>
      <c r="F26" s="39"/>
      <c r="I26" s="519"/>
      <c r="J26" s="519"/>
      <c r="K26" s="519"/>
      <c r="L26" s="519"/>
      <c r="M26" s="519"/>
      <c r="N26" s="519"/>
      <c r="O26" s="519"/>
      <c r="P26" s="519"/>
      <c r="Q26" s="519"/>
      <c r="S26" s="43"/>
    </row>
    <row r="27" spans="1:19" ht="16" customHeight="1" x14ac:dyDescent="0.2">
      <c r="A27" s="42"/>
      <c r="B27" s="41"/>
      <c r="C27" s="272"/>
      <c r="D27" s="273"/>
      <c r="E27" s="273"/>
      <c r="F27" s="39"/>
      <c r="I27" s="519"/>
      <c r="J27" s="519"/>
      <c r="K27" s="519"/>
      <c r="L27" s="519"/>
      <c r="M27" s="519"/>
      <c r="N27" s="519"/>
      <c r="O27" s="519"/>
      <c r="P27" s="519"/>
      <c r="Q27" s="519"/>
      <c r="S27" s="43"/>
    </row>
    <row r="28" spans="1:19" ht="16" customHeight="1" x14ac:dyDescent="0.2">
      <c r="A28" s="42"/>
      <c r="B28" s="41"/>
      <c r="C28" s="272"/>
      <c r="D28" s="273"/>
      <c r="E28" s="273"/>
      <c r="F28" s="39"/>
      <c r="H28" s="329"/>
      <c r="I28" s="329"/>
      <c r="J28" s="329"/>
      <c r="K28" s="329"/>
      <c r="L28" s="329"/>
      <c r="M28" s="329"/>
      <c r="N28" s="329"/>
      <c r="O28" s="329"/>
      <c r="P28" s="329"/>
      <c r="Q28" s="329"/>
    </row>
    <row r="29" spans="1:19" ht="16" customHeight="1" x14ac:dyDescent="0.2">
      <c r="A29" s="42"/>
      <c r="B29" s="41"/>
      <c r="C29" s="414" t="str">
        <f>'5. Marginalized &amp; Vulnerable'!H12</f>
        <v>✗</v>
      </c>
      <c r="D29" s="417" t="s">
        <v>172</v>
      </c>
      <c r="E29" s="418"/>
      <c r="F29" s="410" t="str">
        <f>CONCATENATE("completed: ",4-'5. Marginalized &amp; Vulnerable'!H66,"/4")</f>
        <v>completed: 0/4</v>
      </c>
      <c r="S29" s="43"/>
    </row>
    <row r="30" spans="1:19" ht="16" customHeight="1" thickBot="1" x14ac:dyDescent="0.25">
      <c r="A30" s="42"/>
      <c r="B30" s="274"/>
      <c r="C30" s="415"/>
      <c r="D30" s="419"/>
      <c r="E30" s="419"/>
      <c r="F30" s="411"/>
      <c r="H30" s="442" t="s">
        <v>236</v>
      </c>
      <c r="I30" s="442"/>
      <c r="J30" s="442"/>
      <c r="K30" s="442"/>
      <c r="L30" s="442"/>
      <c r="M30" s="442"/>
      <c r="N30" s="442"/>
      <c r="O30" s="442"/>
      <c r="P30" s="442"/>
      <c r="Q30" s="442"/>
      <c r="S30" s="43"/>
    </row>
    <row r="31" spans="1:19" ht="16" customHeight="1" thickTop="1" x14ac:dyDescent="0.2">
      <c r="A31" s="42"/>
      <c r="B31" s="41"/>
      <c r="C31" s="416"/>
      <c r="D31" s="420"/>
      <c r="E31" s="420"/>
      <c r="F31" s="276"/>
      <c r="J31" s="275"/>
      <c r="K31" s="275"/>
      <c r="L31" s="275"/>
      <c r="M31" s="275"/>
      <c r="N31" s="275"/>
      <c r="S31" s="43"/>
    </row>
    <row r="32" spans="1:19" ht="16" customHeight="1" x14ac:dyDescent="0.2">
      <c r="A32" s="42"/>
      <c r="B32" s="41"/>
      <c r="C32" s="272"/>
      <c r="D32" s="273"/>
      <c r="E32" s="273"/>
      <c r="F32" s="39"/>
      <c r="H32" s="412" t="str">
        <f>IF(R33=FALSE,"✗",IF(R34=TRUE,"✓","✗"))</f>
        <v>✗</v>
      </c>
      <c r="I32" s="518" t="s">
        <v>237</v>
      </c>
      <c r="J32" s="518"/>
      <c r="K32" s="518"/>
      <c r="L32" s="518"/>
      <c r="M32" s="518"/>
      <c r="N32" s="518"/>
      <c r="O32" s="449" t="s">
        <v>170</v>
      </c>
      <c r="P32" s="450"/>
      <c r="Q32" s="450"/>
      <c r="R32" s="22" t="s">
        <v>171</v>
      </c>
      <c r="S32" s="43"/>
    </row>
    <row r="33" spans="1:19" ht="16" customHeight="1" x14ac:dyDescent="0.2">
      <c r="A33" s="42"/>
      <c r="B33" s="41"/>
      <c r="C33" s="414" t="str">
        <f>'6. Institutional Capacity'!H12</f>
        <v>✗</v>
      </c>
      <c r="D33" s="418" t="s">
        <v>140</v>
      </c>
      <c r="E33" s="418"/>
      <c r="F33" s="410" t="str">
        <f>CONCATENATE("completed: ",6-'6. Institutional Capacity'!H75,"/6")</f>
        <v>completed: 0/6</v>
      </c>
      <c r="H33" s="412"/>
      <c r="I33" s="518"/>
      <c r="J33" s="518"/>
      <c r="K33" s="518"/>
      <c r="L33" s="518"/>
      <c r="M33" s="518"/>
      <c r="N33" s="518"/>
      <c r="O33" s="450"/>
      <c r="P33" s="450"/>
      <c r="Q33" s="450"/>
      <c r="R33" s="23" t="b">
        <f>ISNUMBER(SEARCH(R32,O32))</f>
        <v>1</v>
      </c>
      <c r="S33" s="43"/>
    </row>
    <row r="34" spans="1:19" ht="16" customHeight="1" x14ac:dyDescent="0.2">
      <c r="A34" s="42"/>
      <c r="B34" s="274"/>
      <c r="C34" s="415"/>
      <c r="D34" s="419"/>
      <c r="E34" s="419"/>
      <c r="F34" s="411"/>
      <c r="H34" s="412"/>
      <c r="I34" s="518"/>
      <c r="J34" s="518"/>
      <c r="K34" s="518"/>
      <c r="L34" s="518"/>
      <c r="M34" s="518"/>
      <c r="N34" s="518"/>
      <c r="O34" s="450"/>
      <c r="P34" s="450"/>
      <c r="Q34" s="450"/>
      <c r="R34" s="23" t="b">
        <v>0</v>
      </c>
      <c r="S34" s="43"/>
    </row>
    <row r="35" spans="1:19" ht="16" customHeight="1" x14ac:dyDescent="0.2">
      <c r="A35" s="42"/>
      <c r="B35" s="41"/>
      <c r="C35" s="416"/>
      <c r="D35" s="420"/>
      <c r="E35" s="420"/>
      <c r="F35" s="276"/>
      <c r="H35" s="412"/>
      <c r="I35" s="479" t="s">
        <v>173</v>
      </c>
      <c r="J35" s="479"/>
      <c r="K35" s="479"/>
      <c r="L35" s="479"/>
      <c r="M35" s="479"/>
      <c r="O35" s="448" t="str">
        <f>IF(R34=FALSE,"     Confirm evidence link",IF(R33=FALSE,"     Please insert link above","     Evidence link confirmed"))</f>
        <v xml:space="preserve">     Confirm evidence link</v>
      </c>
      <c r="P35" s="448"/>
      <c r="Q35" s="448"/>
      <c r="S35" s="43"/>
    </row>
    <row r="36" spans="1:19" ht="16" customHeight="1" x14ac:dyDescent="0.2">
      <c r="A36" s="42"/>
      <c r="B36" s="41"/>
      <c r="C36" s="272"/>
      <c r="D36" s="273"/>
      <c r="E36" s="273"/>
      <c r="F36" s="39"/>
      <c r="H36" s="412"/>
      <c r="I36" s="479"/>
      <c r="J36" s="479"/>
      <c r="K36" s="479"/>
      <c r="L36" s="479"/>
      <c r="M36" s="479"/>
      <c r="O36" s="448"/>
      <c r="P36" s="448"/>
      <c r="Q36" s="448"/>
      <c r="S36" s="43"/>
    </row>
    <row r="37" spans="1:19" ht="16" customHeight="1" x14ac:dyDescent="0.2">
      <c r="A37" s="42"/>
      <c r="B37" s="41"/>
      <c r="C37" s="414" t="str">
        <f>'7. Technical Capacity'!H12</f>
        <v>✗</v>
      </c>
      <c r="D37" s="486" t="s">
        <v>175</v>
      </c>
      <c r="E37" s="486"/>
      <c r="F37" s="410" t="str">
        <f>CONCATENATE("completed: ",5-'7. Technical Capacity'!H63,"/5")</f>
        <v>completed: 0/5</v>
      </c>
      <c r="H37" s="288"/>
      <c r="I37" s="289"/>
      <c r="J37" s="289"/>
      <c r="K37" s="289"/>
      <c r="L37" s="289"/>
      <c r="M37" s="289"/>
      <c r="N37" s="290"/>
      <c r="O37" s="291"/>
      <c r="P37" s="291"/>
      <c r="Q37" s="291"/>
      <c r="S37" s="43"/>
    </row>
    <row r="38" spans="1:19" ht="16" customHeight="1" x14ac:dyDescent="0.2">
      <c r="A38" s="42"/>
      <c r="B38" s="41"/>
      <c r="C38" s="415"/>
      <c r="D38" s="487"/>
      <c r="E38" s="487"/>
      <c r="F38" s="411"/>
      <c r="H38" s="81"/>
      <c r="I38" s="48"/>
      <c r="J38" s="48"/>
      <c r="K38" s="48"/>
      <c r="L38" s="48"/>
      <c r="M38" s="48"/>
      <c r="O38" s="78"/>
      <c r="P38" s="78"/>
      <c r="Q38" s="78"/>
      <c r="S38" s="43"/>
    </row>
    <row r="39" spans="1:19" ht="16" customHeight="1" x14ac:dyDescent="0.2">
      <c r="A39" s="42"/>
      <c r="B39" s="41"/>
      <c r="C39" s="416"/>
      <c r="D39" s="488"/>
      <c r="E39" s="488"/>
      <c r="F39" s="276"/>
      <c r="H39" s="412" t="str">
        <f>IF(R40=FALSE,"✗",IF(R41=TRUE,"✓","✗"))</f>
        <v>✗</v>
      </c>
      <c r="I39" s="520" t="s">
        <v>740</v>
      </c>
      <c r="J39" s="520"/>
      <c r="K39" s="520"/>
      <c r="L39" s="520"/>
      <c r="M39" s="520"/>
      <c r="N39" s="520"/>
      <c r="O39" s="449" t="s">
        <v>170</v>
      </c>
      <c r="P39" s="450"/>
      <c r="Q39" s="450"/>
      <c r="R39" s="22" t="s">
        <v>171</v>
      </c>
      <c r="S39" s="43"/>
    </row>
    <row r="40" spans="1:19" ht="16" customHeight="1" x14ac:dyDescent="0.2">
      <c r="A40" s="42"/>
      <c r="B40" s="41"/>
      <c r="C40" s="272"/>
      <c r="D40" s="273"/>
      <c r="E40" s="273"/>
      <c r="F40" s="39"/>
      <c r="H40" s="412"/>
      <c r="I40" s="520"/>
      <c r="J40" s="520"/>
      <c r="K40" s="520"/>
      <c r="L40" s="520"/>
      <c r="M40" s="520"/>
      <c r="N40" s="520"/>
      <c r="O40" s="450"/>
      <c r="P40" s="450"/>
      <c r="Q40" s="450"/>
      <c r="R40" s="23" t="b">
        <f>ISNUMBER(SEARCH(R39,O39))</f>
        <v>1</v>
      </c>
      <c r="S40" s="43"/>
    </row>
    <row r="41" spans="1:19" ht="25" customHeight="1" x14ac:dyDescent="0.2">
      <c r="A41" s="42"/>
      <c r="B41" s="41"/>
      <c r="C41" s="414" t="str">
        <f>'8. Multi-Stakeholder Working'!H12</f>
        <v>✗</v>
      </c>
      <c r="D41" s="417" t="s">
        <v>176</v>
      </c>
      <c r="E41" s="418"/>
      <c r="F41" s="410" t="str">
        <f>CONCATENATE("completed: ",2-'8. Multi-Stakeholder Working'!H63,"/2")</f>
        <v>completed: 0/2</v>
      </c>
      <c r="H41" s="412"/>
      <c r="I41" s="520"/>
      <c r="J41" s="520"/>
      <c r="K41" s="520"/>
      <c r="L41" s="520"/>
      <c r="M41" s="520"/>
      <c r="N41" s="520"/>
      <c r="O41" s="450"/>
      <c r="P41" s="450"/>
      <c r="Q41" s="450"/>
      <c r="R41" s="23" t="b">
        <v>0</v>
      </c>
      <c r="S41" s="43"/>
    </row>
    <row r="42" spans="1:19" ht="16" customHeight="1" x14ac:dyDescent="0.2">
      <c r="A42" s="42"/>
      <c r="B42" s="41"/>
      <c r="C42" s="415"/>
      <c r="D42" s="419"/>
      <c r="E42" s="419"/>
      <c r="F42" s="411"/>
      <c r="H42" s="412"/>
      <c r="I42" s="497" t="s">
        <v>173</v>
      </c>
      <c r="J42" s="497"/>
      <c r="K42" s="497"/>
      <c r="L42" s="497"/>
      <c r="M42" s="497"/>
      <c r="O42" s="521" t="str">
        <f>IF(R41=FALSE,"     Confirm evidence link",IF(R40=FALSE,"     Please insert link above","     Evidence link confirmed"))</f>
        <v xml:space="preserve">     Confirm evidence link</v>
      </c>
      <c r="P42" s="521"/>
      <c r="Q42" s="521"/>
      <c r="S42" s="43"/>
    </row>
    <row r="43" spans="1:19" ht="16" customHeight="1" x14ac:dyDescent="0.2">
      <c r="A43" s="42"/>
      <c r="B43" s="41"/>
      <c r="C43" s="416"/>
      <c r="D43" s="420"/>
      <c r="E43" s="420"/>
      <c r="F43" s="276"/>
      <c r="H43" s="412"/>
      <c r="I43" s="497"/>
      <c r="J43" s="497"/>
      <c r="K43" s="497"/>
      <c r="L43" s="497"/>
      <c r="M43" s="497"/>
      <c r="O43" s="521"/>
      <c r="P43" s="521"/>
      <c r="Q43" s="521"/>
      <c r="S43" s="43"/>
    </row>
    <row r="44" spans="1:19" ht="16" customHeight="1" x14ac:dyDescent="0.2">
      <c r="A44" s="42"/>
      <c r="B44" s="41"/>
      <c r="C44" s="272"/>
      <c r="D44" s="273"/>
      <c r="E44" s="273"/>
      <c r="F44" s="39"/>
      <c r="H44" s="81"/>
      <c r="I44" s="48"/>
      <c r="J44" s="48"/>
      <c r="K44" s="48"/>
      <c r="L44" s="48"/>
      <c r="M44" s="48"/>
      <c r="O44" s="78"/>
      <c r="P44" s="78"/>
      <c r="Q44" s="78"/>
      <c r="S44" s="43"/>
    </row>
    <row r="45" spans="1:19" ht="16" customHeight="1" x14ac:dyDescent="0.2">
      <c r="A45" s="42"/>
      <c r="B45" s="41"/>
      <c r="C45" s="414" t="str">
        <f>'9. Cross-Cultural Understanding'!H12</f>
        <v>✗</v>
      </c>
      <c r="D45" s="463" t="s">
        <v>178</v>
      </c>
      <c r="E45" s="464"/>
      <c r="F45" s="410" t="str">
        <f>CONCATENATE("completed: ",5-'9. Cross-Cultural Understanding'!H66,"/5")</f>
        <v>completed: 0/5</v>
      </c>
      <c r="H45" s="49"/>
      <c r="I45" s="49"/>
      <c r="J45" s="49"/>
      <c r="K45" s="49"/>
      <c r="L45" s="49"/>
      <c r="M45" s="49"/>
      <c r="N45" s="49"/>
      <c r="O45" s="49"/>
      <c r="P45" s="49"/>
      <c r="Q45" s="49"/>
      <c r="S45" s="43"/>
    </row>
    <row r="46" spans="1:19" ht="16" customHeight="1" x14ac:dyDescent="0.2">
      <c r="A46" s="42"/>
      <c r="B46" s="274"/>
      <c r="C46" s="415"/>
      <c r="D46" s="465"/>
      <c r="E46" s="465"/>
      <c r="F46" s="411"/>
      <c r="S46" s="43"/>
    </row>
    <row r="47" spans="1:19" ht="16" customHeight="1" x14ac:dyDescent="0.2">
      <c r="A47" s="42"/>
      <c r="B47" s="41"/>
      <c r="C47" s="416"/>
      <c r="D47" s="466"/>
      <c r="E47" s="466"/>
      <c r="F47" s="276"/>
      <c r="H47" s="412" t="str">
        <f>IF(R48=FALSE,"✗",IF(R49=TRUE,"✓","✗"))</f>
        <v>✗</v>
      </c>
      <c r="I47" s="434" t="s">
        <v>238</v>
      </c>
      <c r="J47" s="434"/>
      <c r="K47" s="434"/>
      <c r="L47" s="434"/>
      <c r="M47" s="434"/>
      <c r="N47" s="434"/>
      <c r="O47" s="449" t="s">
        <v>170</v>
      </c>
      <c r="P47" s="450"/>
      <c r="Q47" s="450"/>
      <c r="R47" s="22" t="s">
        <v>171</v>
      </c>
      <c r="S47" s="43"/>
    </row>
    <row r="48" spans="1:19" ht="16" customHeight="1" x14ac:dyDescent="0.2">
      <c r="A48" s="42"/>
      <c r="B48" s="41"/>
      <c r="C48" s="272"/>
      <c r="D48" s="273"/>
      <c r="E48" s="273"/>
      <c r="F48" s="39"/>
      <c r="H48" s="412"/>
      <c r="I48" s="434"/>
      <c r="J48" s="434"/>
      <c r="K48" s="434"/>
      <c r="L48" s="434"/>
      <c r="M48" s="434"/>
      <c r="N48" s="434"/>
      <c r="O48" s="450"/>
      <c r="P48" s="450"/>
      <c r="Q48" s="450"/>
      <c r="R48" s="23" t="b">
        <f>ISNUMBER(SEARCH(R47,O47))</f>
        <v>1</v>
      </c>
      <c r="S48" s="43"/>
    </row>
    <row r="49" spans="1:19" ht="16" customHeight="1" x14ac:dyDescent="0.2">
      <c r="A49" s="42"/>
      <c r="B49" s="41"/>
      <c r="C49" s="414" t="str">
        <f>'10. Collaborative Design'!H12</f>
        <v>✗</v>
      </c>
      <c r="D49" s="417" t="s">
        <v>180</v>
      </c>
      <c r="E49" s="418"/>
      <c r="F49" s="410" t="str">
        <f>CONCATENATE("completed: ",4-'10. Collaborative Design'!H66,"/4")</f>
        <v>completed: 0/4</v>
      </c>
      <c r="H49" s="412"/>
      <c r="I49" s="434"/>
      <c r="J49" s="434"/>
      <c r="K49" s="434"/>
      <c r="L49" s="434"/>
      <c r="M49" s="434"/>
      <c r="N49" s="434"/>
      <c r="O49" s="450"/>
      <c r="P49" s="450"/>
      <c r="Q49" s="450"/>
      <c r="R49" s="23" t="b">
        <v>0</v>
      </c>
      <c r="S49" s="43"/>
    </row>
    <row r="50" spans="1:19" ht="16" customHeight="1" x14ac:dyDescent="0.2">
      <c r="A50" s="42"/>
      <c r="B50" s="274"/>
      <c r="C50" s="415"/>
      <c r="D50" s="419"/>
      <c r="E50" s="419"/>
      <c r="F50" s="411"/>
      <c r="H50" s="412"/>
      <c r="I50" s="467" t="s">
        <v>173</v>
      </c>
      <c r="J50" s="467"/>
      <c r="K50" s="467"/>
      <c r="L50" s="467"/>
      <c r="M50" s="467"/>
      <c r="O50" s="448" t="str">
        <f>IF(R49=FALSE,"     Confirm evidence link",IF(R48=FALSE,"     Please insert link above","     Evidence link confirmed"))</f>
        <v xml:space="preserve">     Confirm evidence link</v>
      </c>
      <c r="P50" s="448"/>
      <c r="Q50" s="448"/>
      <c r="S50" s="43"/>
    </row>
    <row r="51" spans="1:19" ht="16" customHeight="1" x14ac:dyDescent="0.2">
      <c r="A51" s="42"/>
      <c r="B51" s="41"/>
      <c r="C51" s="416"/>
      <c r="D51" s="420"/>
      <c r="E51" s="420"/>
      <c r="F51" s="276"/>
      <c r="H51" s="412"/>
      <c r="I51" s="467"/>
      <c r="J51" s="467"/>
      <c r="K51" s="467"/>
      <c r="L51" s="467"/>
      <c r="M51" s="467"/>
      <c r="O51" s="448"/>
      <c r="P51" s="448"/>
      <c r="Q51" s="448"/>
      <c r="S51" s="43"/>
    </row>
    <row r="52" spans="1:19" ht="16" customHeight="1" thickBot="1" x14ac:dyDescent="0.25">
      <c r="A52" s="42"/>
      <c r="B52" s="41"/>
      <c r="D52" s="273"/>
      <c r="E52" s="273"/>
      <c r="F52" s="39"/>
      <c r="H52" s="49"/>
      <c r="I52" s="49"/>
      <c r="J52" s="49"/>
      <c r="K52" s="49"/>
      <c r="L52" s="49"/>
      <c r="M52" s="49"/>
      <c r="N52" s="49"/>
      <c r="O52" s="49"/>
      <c r="P52" s="49"/>
      <c r="Q52" s="49"/>
      <c r="S52" s="43"/>
    </row>
    <row r="53" spans="1:19" ht="16" customHeight="1" x14ac:dyDescent="0.2">
      <c r="A53" s="42"/>
      <c r="B53" s="41"/>
      <c r="C53" s="439" t="str">
        <f>'11. Policies &amp; Procedures'!H12</f>
        <v>✗</v>
      </c>
      <c r="D53" s="472" t="s">
        <v>134</v>
      </c>
      <c r="E53" s="472"/>
      <c r="F53" s="428" t="str">
        <f>CONCATENATE("completed: ",7-'11. Policies &amp; Procedures'!H85,"/7")</f>
        <v>completed: 0/7</v>
      </c>
      <c r="S53" s="43"/>
    </row>
    <row r="54" spans="1:19" ht="16" customHeight="1" x14ac:dyDescent="0.2">
      <c r="A54" s="42"/>
      <c r="B54" s="274"/>
      <c r="C54" s="440"/>
      <c r="D54" s="473"/>
      <c r="E54" s="473"/>
      <c r="F54" s="429"/>
      <c r="H54" s="412" t="str">
        <f>IF(R55=FALSE,"✗",IF(R56=TRUE,"✓","✗"))</f>
        <v>✗</v>
      </c>
      <c r="I54" s="434" t="s">
        <v>239</v>
      </c>
      <c r="J54" s="434"/>
      <c r="K54" s="434"/>
      <c r="L54" s="434"/>
      <c r="M54" s="434"/>
      <c r="N54" s="434"/>
      <c r="O54" s="449" t="s">
        <v>170</v>
      </c>
      <c r="P54" s="450"/>
      <c r="Q54" s="450"/>
      <c r="R54" s="22" t="s">
        <v>171</v>
      </c>
      <c r="S54" s="43"/>
    </row>
    <row r="55" spans="1:19" ht="16" customHeight="1" thickBot="1" x14ac:dyDescent="0.25">
      <c r="A55" s="42"/>
      <c r="B55" s="41"/>
      <c r="C55" s="441"/>
      <c r="D55" s="474"/>
      <c r="E55" s="474"/>
      <c r="F55" s="270"/>
      <c r="H55" s="412"/>
      <c r="I55" s="434"/>
      <c r="J55" s="434"/>
      <c r="K55" s="434"/>
      <c r="L55" s="434"/>
      <c r="M55" s="434"/>
      <c r="N55" s="434"/>
      <c r="O55" s="450"/>
      <c r="P55" s="450"/>
      <c r="Q55" s="450"/>
      <c r="R55" s="23" t="b">
        <f>ISNUMBER(SEARCH(R54,O54))</f>
        <v>1</v>
      </c>
      <c r="S55" s="43"/>
    </row>
    <row r="56" spans="1:19" ht="16" customHeight="1" x14ac:dyDescent="0.2">
      <c r="A56" s="42"/>
      <c r="B56" s="41"/>
      <c r="C56" s="272"/>
      <c r="D56" s="273"/>
      <c r="E56" s="273"/>
      <c r="F56" s="39"/>
      <c r="H56" s="412"/>
      <c r="I56" s="434"/>
      <c r="J56" s="434"/>
      <c r="K56" s="434"/>
      <c r="L56" s="434"/>
      <c r="M56" s="434"/>
      <c r="N56" s="434"/>
      <c r="O56" s="450"/>
      <c r="P56" s="450"/>
      <c r="Q56" s="450"/>
      <c r="R56" s="23" t="b">
        <v>0</v>
      </c>
      <c r="S56" s="43"/>
    </row>
    <row r="57" spans="1:19" ht="16" customHeight="1" x14ac:dyDescent="0.2">
      <c r="A57" s="42"/>
      <c r="B57" s="41"/>
      <c r="C57" s="414" t="str">
        <f>'12. Dedicated Personnel'!H12</f>
        <v>✗</v>
      </c>
      <c r="D57" s="423" t="s">
        <v>150</v>
      </c>
      <c r="E57" s="423"/>
      <c r="F57" s="410" t="str">
        <f>CONCATENATE("completed: ",4-'12. Dedicated Personnel'!H71,"/4")</f>
        <v>completed: 0/4</v>
      </c>
      <c r="H57" s="412"/>
      <c r="I57" s="467" t="s">
        <v>173</v>
      </c>
      <c r="J57" s="467"/>
      <c r="K57" s="467"/>
      <c r="L57" s="467"/>
      <c r="M57" s="467"/>
      <c r="N57" s="275"/>
      <c r="O57" s="448" t="str">
        <f>IF(R56=FALSE,"     Confirm evidence link",IF(R55=FALSE,"     Please insert link above","     Evidence link confirmed"))</f>
        <v xml:space="preserve">     Confirm evidence link</v>
      </c>
      <c r="P57" s="448"/>
      <c r="Q57" s="448"/>
      <c r="S57" s="43"/>
    </row>
    <row r="58" spans="1:19" ht="16" customHeight="1" x14ac:dyDescent="0.2">
      <c r="A58" s="42"/>
      <c r="B58" s="274"/>
      <c r="C58" s="415"/>
      <c r="D58" s="424"/>
      <c r="E58" s="424"/>
      <c r="F58" s="411"/>
      <c r="H58" s="412"/>
      <c r="I58" s="467"/>
      <c r="J58" s="467"/>
      <c r="K58" s="467"/>
      <c r="L58" s="467"/>
      <c r="M58" s="467"/>
      <c r="N58" s="275"/>
      <c r="O58" s="448"/>
      <c r="P58" s="448"/>
      <c r="Q58" s="448"/>
      <c r="S58" s="43"/>
    </row>
    <row r="59" spans="1:19" ht="16" customHeight="1" x14ac:dyDescent="0.2">
      <c r="A59" s="277"/>
      <c r="C59" s="416"/>
      <c r="D59" s="425"/>
      <c r="E59" s="425"/>
      <c r="F59" s="276"/>
      <c r="H59" s="49"/>
      <c r="I59" s="49"/>
      <c r="J59" s="49"/>
      <c r="K59" s="49"/>
      <c r="L59" s="49"/>
      <c r="M59" s="49"/>
      <c r="N59" s="49"/>
      <c r="O59" s="49"/>
      <c r="P59" s="49"/>
      <c r="Q59" s="49"/>
      <c r="S59" s="43"/>
    </row>
    <row r="60" spans="1:19" ht="16" customHeight="1" x14ac:dyDescent="0.2">
      <c r="A60" s="42"/>
      <c r="B60" s="41"/>
      <c r="C60" s="272"/>
      <c r="D60" s="273"/>
      <c r="E60" s="273"/>
      <c r="F60" s="39"/>
      <c r="S60" s="43"/>
    </row>
    <row r="61" spans="1:19" ht="16" customHeight="1" x14ac:dyDescent="0.2">
      <c r="A61" s="42"/>
      <c r="B61" s="41"/>
      <c r="C61" s="414" t="str">
        <f>'13. Recognition of Customary'!H12</f>
        <v>✗</v>
      </c>
      <c r="D61" s="417" t="s">
        <v>181</v>
      </c>
      <c r="E61" s="418"/>
      <c r="F61" s="421" t="str">
        <f>CONCATENATE("completed: ",3-'13. Recognition of Customary'!H65,"/3")</f>
        <v>completed: 0/3</v>
      </c>
      <c r="H61" s="412" t="str">
        <f>IF(R62=FALSE,"✗",IF(R63=TRUE,"✓","✗"))</f>
        <v>✗</v>
      </c>
      <c r="I61" s="434" t="s">
        <v>240</v>
      </c>
      <c r="J61" s="434"/>
      <c r="K61" s="434"/>
      <c r="L61" s="434"/>
      <c r="M61" s="434"/>
      <c r="N61" s="434"/>
      <c r="O61" s="449" t="s">
        <v>170</v>
      </c>
      <c r="P61" s="450"/>
      <c r="Q61" s="450"/>
      <c r="R61" s="22" t="s">
        <v>171</v>
      </c>
      <c r="S61" s="43"/>
    </row>
    <row r="62" spans="1:19" ht="16" customHeight="1" x14ac:dyDescent="0.2">
      <c r="A62" s="42"/>
      <c r="B62" s="274"/>
      <c r="C62" s="415"/>
      <c r="D62" s="419"/>
      <c r="E62" s="419"/>
      <c r="F62" s="422"/>
      <c r="H62" s="412"/>
      <c r="I62" s="434"/>
      <c r="J62" s="434"/>
      <c r="K62" s="434"/>
      <c r="L62" s="434"/>
      <c r="M62" s="434"/>
      <c r="N62" s="434"/>
      <c r="O62" s="450"/>
      <c r="P62" s="450"/>
      <c r="Q62" s="450"/>
      <c r="R62" s="23" t="b">
        <f>ISNUMBER(SEARCH(R61,O61))</f>
        <v>1</v>
      </c>
      <c r="S62" s="43"/>
    </row>
    <row r="63" spans="1:19" ht="16" customHeight="1" x14ac:dyDescent="0.2">
      <c r="C63" s="416"/>
      <c r="D63" s="420"/>
      <c r="E63" s="420"/>
      <c r="F63" s="276"/>
      <c r="H63" s="412"/>
      <c r="I63" s="434"/>
      <c r="J63" s="434"/>
      <c r="K63" s="434"/>
      <c r="L63" s="434"/>
      <c r="M63" s="434"/>
      <c r="N63" s="434"/>
      <c r="O63" s="450"/>
      <c r="P63" s="450"/>
      <c r="Q63" s="450"/>
      <c r="R63" s="23" t="b">
        <v>0</v>
      </c>
      <c r="S63" s="43"/>
    </row>
    <row r="64" spans="1:19" ht="16" customHeight="1" x14ac:dyDescent="0.2">
      <c r="D64" s="273"/>
      <c r="E64" s="273"/>
      <c r="H64" s="412"/>
      <c r="I64" s="467" t="s">
        <v>173</v>
      </c>
      <c r="J64" s="467"/>
      <c r="K64" s="467"/>
      <c r="L64" s="467"/>
      <c r="M64" s="467"/>
      <c r="O64" s="448" t="str">
        <f>IF(R63=FALSE,"     Confirm evidence link",IF(R62=FALSE,"     Please insert link above","     Evidence link confirmed"))</f>
        <v xml:space="preserve">     Confirm evidence link</v>
      </c>
      <c r="P64" s="448"/>
      <c r="Q64" s="448"/>
      <c r="S64" s="43"/>
    </row>
    <row r="65" spans="1:19" ht="16" customHeight="1" x14ac:dyDescent="0.2">
      <c r="A65" s="42"/>
      <c r="C65" s="292"/>
      <c r="D65" s="292"/>
      <c r="E65" s="292"/>
      <c r="F65" s="292"/>
      <c r="H65" s="412"/>
      <c r="I65" s="467"/>
      <c r="J65" s="467"/>
      <c r="K65" s="467"/>
      <c r="L65" s="467"/>
      <c r="M65" s="467"/>
      <c r="O65" s="448"/>
      <c r="P65" s="448"/>
      <c r="Q65" s="448"/>
      <c r="S65" s="43"/>
    </row>
    <row r="66" spans="1:19" ht="16" customHeight="1" x14ac:dyDescent="0.2">
      <c r="A66" s="42"/>
      <c r="C66" s="292"/>
      <c r="D66" s="292"/>
      <c r="E66" s="292"/>
      <c r="F66" s="292"/>
      <c r="S66" s="43"/>
    </row>
    <row r="67" spans="1:19" ht="16" customHeight="1" thickBot="1" x14ac:dyDescent="0.25">
      <c r="A67" s="42"/>
      <c r="C67" s="292"/>
      <c r="D67" s="292"/>
      <c r="E67" s="292"/>
      <c r="F67" s="292"/>
      <c r="H67" s="70"/>
      <c r="I67" s="70"/>
      <c r="J67" s="70"/>
      <c r="K67" s="70"/>
      <c r="L67" s="70"/>
      <c r="M67" s="70"/>
      <c r="N67" s="70"/>
      <c r="O67" s="70"/>
      <c r="P67" s="70"/>
      <c r="Q67" s="70"/>
      <c r="S67" s="43"/>
    </row>
    <row r="68" spans="1:19" ht="16" customHeight="1" thickTop="1" thickBot="1" x14ac:dyDescent="0.25">
      <c r="A68" s="42"/>
      <c r="C68" s="292"/>
      <c r="D68" s="292"/>
      <c r="E68" s="292"/>
      <c r="F68" s="292"/>
      <c r="H68" s="442" t="s">
        <v>241</v>
      </c>
      <c r="I68" s="442"/>
      <c r="J68" s="442"/>
      <c r="K68" s="442"/>
      <c r="L68" s="442"/>
      <c r="M68" s="442"/>
      <c r="N68" s="442"/>
      <c r="O68" s="442"/>
      <c r="P68" s="442"/>
      <c r="Q68" s="442"/>
      <c r="S68" s="43"/>
    </row>
    <row r="69" spans="1:19" ht="16" customHeight="1" thickTop="1" x14ac:dyDescent="0.2">
      <c r="A69" s="42"/>
      <c r="C69" s="292"/>
      <c r="D69" s="292"/>
      <c r="E69" s="292"/>
      <c r="F69" s="292"/>
      <c r="S69" s="43"/>
    </row>
    <row r="70" spans="1:19" ht="16" customHeight="1" x14ac:dyDescent="0.2">
      <c r="A70" s="42"/>
      <c r="C70" s="292"/>
      <c r="D70" s="292"/>
      <c r="E70" s="292"/>
      <c r="F70" s="292"/>
      <c r="H70" s="412" t="str">
        <f>IF(R71=FALSE,"✗",IF(R72=TRUE,"✓","✗"))</f>
        <v>✗</v>
      </c>
      <c r="I70" s="518" t="s">
        <v>242</v>
      </c>
      <c r="J70" s="518"/>
      <c r="K70" s="518"/>
      <c r="L70" s="518"/>
      <c r="M70" s="518"/>
      <c r="N70" s="518"/>
      <c r="O70" s="449" t="s">
        <v>170</v>
      </c>
      <c r="P70" s="450"/>
      <c r="Q70" s="450"/>
      <c r="R70" s="22" t="s">
        <v>171</v>
      </c>
      <c r="S70" s="43"/>
    </row>
    <row r="71" spans="1:19" ht="16" customHeight="1" x14ac:dyDescent="0.2">
      <c r="C71" s="292"/>
      <c r="D71" s="292"/>
      <c r="E71" s="292"/>
      <c r="F71" s="292"/>
      <c r="H71" s="412"/>
      <c r="I71" s="518"/>
      <c r="J71" s="518"/>
      <c r="K71" s="518"/>
      <c r="L71" s="518"/>
      <c r="M71" s="518"/>
      <c r="N71" s="518"/>
      <c r="O71" s="450"/>
      <c r="P71" s="450"/>
      <c r="Q71" s="450"/>
      <c r="R71" s="23" t="b">
        <f>ISNUMBER(SEARCH(R70,O70))</f>
        <v>1</v>
      </c>
      <c r="S71" s="43"/>
    </row>
    <row r="72" spans="1:19" ht="37" customHeight="1" x14ac:dyDescent="0.2">
      <c r="A72" s="42"/>
      <c r="C72" s="292"/>
      <c r="D72" s="292"/>
      <c r="E72" s="292"/>
      <c r="F72" s="292"/>
      <c r="H72" s="412"/>
      <c r="I72" s="518"/>
      <c r="J72" s="518"/>
      <c r="K72" s="518"/>
      <c r="L72" s="518"/>
      <c r="M72" s="518"/>
      <c r="N72" s="518"/>
      <c r="O72" s="450"/>
      <c r="P72" s="450"/>
      <c r="Q72" s="450"/>
      <c r="R72" s="23" t="b">
        <v>0</v>
      </c>
      <c r="S72" s="43"/>
    </row>
    <row r="73" spans="1:19" ht="16" customHeight="1" x14ac:dyDescent="0.2">
      <c r="A73" s="292"/>
      <c r="B73" s="292"/>
      <c r="C73" s="292"/>
      <c r="D73" s="292"/>
      <c r="E73" s="292"/>
      <c r="F73" s="292"/>
      <c r="H73" s="412"/>
      <c r="I73" s="435" t="s">
        <v>173</v>
      </c>
      <c r="J73" s="435"/>
      <c r="K73" s="435"/>
      <c r="L73" s="435"/>
      <c r="M73" s="435"/>
      <c r="O73" s="448" t="str">
        <f>IF(R72=FALSE,"     Confirm evidence link",IF(R71=FALSE,"     Please insert link above","     Evidence link confirmed"))</f>
        <v xml:space="preserve">     Confirm evidence link</v>
      </c>
      <c r="P73" s="448"/>
      <c r="Q73" s="448"/>
      <c r="S73" s="43"/>
    </row>
    <row r="74" spans="1:19" ht="16" customHeight="1" x14ac:dyDescent="0.2">
      <c r="A74" s="292"/>
      <c r="B74" s="292"/>
      <c r="C74" s="292"/>
      <c r="D74" s="292"/>
      <c r="E74" s="292"/>
      <c r="F74" s="292"/>
      <c r="H74" s="412"/>
      <c r="I74" s="435"/>
      <c r="J74" s="435"/>
      <c r="K74" s="435"/>
      <c r="L74" s="435"/>
      <c r="M74" s="435"/>
      <c r="O74" s="448"/>
      <c r="P74" s="448"/>
      <c r="Q74" s="448"/>
      <c r="S74" s="43"/>
    </row>
    <row r="75" spans="1:19" ht="16" customHeight="1" x14ac:dyDescent="0.2">
      <c r="A75" s="292"/>
      <c r="B75" s="292"/>
      <c r="C75" s="292"/>
      <c r="D75" s="292"/>
      <c r="E75" s="292"/>
      <c r="F75" s="292"/>
      <c r="H75" s="63"/>
      <c r="I75" s="63"/>
      <c r="J75" s="63"/>
      <c r="K75" s="63"/>
      <c r="L75" s="63"/>
      <c r="M75" s="63"/>
      <c r="N75" s="63"/>
      <c r="O75" s="63"/>
      <c r="P75" s="63"/>
      <c r="Q75" s="63"/>
      <c r="R75" s="63"/>
      <c r="S75" s="196"/>
    </row>
    <row r="76" spans="1:19" ht="17" customHeight="1" x14ac:dyDescent="0.2">
      <c r="A76" s="292"/>
      <c r="B76" s="292"/>
      <c r="C76" s="292"/>
      <c r="D76" s="292"/>
      <c r="E76" s="292"/>
      <c r="F76" s="292"/>
      <c r="S76" s="43"/>
    </row>
    <row r="77" spans="1:19" ht="16" customHeight="1" x14ac:dyDescent="0.2">
      <c r="A77" s="292"/>
      <c r="B77" s="292"/>
      <c r="C77" s="292"/>
      <c r="D77" s="292"/>
      <c r="E77" s="292"/>
      <c r="F77" s="292"/>
      <c r="H77" s="412" t="str">
        <f>IF(R78=FALSE,"✗",IF(R79=TRUE,"✓","✗"))</f>
        <v>✗</v>
      </c>
      <c r="I77" s="518" t="s">
        <v>243</v>
      </c>
      <c r="J77" s="518"/>
      <c r="K77" s="518"/>
      <c r="L77" s="518"/>
      <c r="M77" s="518"/>
      <c r="N77" s="518"/>
      <c r="O77" s="449" t="s">
        <v>170</v>
      </c>
      <c r="P77" s="450"/>
      <c r="Q77" s="450"/>
      <c r="R77" s="22" t="s">
        <v>171</v>
      </c>
      <c r="S77" s="43"/>
    </row>
    <row r="78" spans="1:19" ht="17" customHeight="1" x14ac:dyDescent="0.2">
      <c r="A78" s="292"/>
      <c r="B78" s="292"/>
      <c r="C78" s="292"/>
      <c r="D78" s="292"/>
      <c r="E78" s="292"/>
      <c r="F78" s="292"/>
      <c r="H78" s="412"/>
      <c r="I78" s="518"/>
      <c r="J78" s="518"/>
      <c r="K78" s="518"/>
      <c r="L78" s="518"/>
      <c r="M78" s="518"/>
      <c r="N78" s="518"/>
      <c r="O78" s="450"/>
      <c r="P78" s="450"/>
      <c r="Q78" s="450"/>
      <c r="R78" s="23" t="b">
        <f>ISNUMBER(SEARCH(R77,O77))</f>
        <v>1</v>
      </c>
      <c r="S78" s="43"/>
    </row>
    <row r="79" spans="1:19" ht="16" customHeight="1" x14ac:dyDescent="0.2">
      <c r="A79" s="292"/>
      <c r="B79" s="292"/>
      <c r="C79" s="292"/>
      <c r="D79" s="292"/>
      <c r="E79" s="292"/>
      <c r="F79" s="292"/>
      <c r="H79" s="412"/>
      <c r="I79" s="518"/>
      <c r="J79" s="518"/>
      <c r="K79" s="518"/>
      <c r="L79" s="518"/>
      <c r="M79" s="518"/>
      <c r="N79" s="518"/>
      <c r="O79" s="450"/>
      <c r="P79" s="450"/>
      <c r="Q79" s="450"/>
      <c r="R79" s="23" t="b">
        <v>0</v>
      </c>
      <c r="S79" s="43"/>
    </row>
    <row r="80" spans="1:19" ht="16" customHeight="1" x14ac:dyDescent="0.2">
      <c r="A80" s="292"/>
      <c r="B80" s="292"/>
      <c r="C80" s="292"/>
      <c r="D80" s="292"/>
      <c r="E80" s="292"/>
      <c r="F80" s="292"/>
      <c r="H80" s="412"/>
      <c r="I80" s="435" t="s">
        <v>173</v>
      </c>
      <c r="J80" s="435"/>
      <c r="K80" s="435"/>
      <c r="L80" s="435"/>
      <c r="M80" s="435"/>
      <c r="O80" s="448" t="str">
        <f>IF(R79=FALSE,"     Confirm evidence link",IF(R78=FALSE,"     Please insert link above","     Evidence link confirmed"))</f>
        <v xml:space="preserve">     Confirm evidence link</v>
      </c>
      <c r="P80" s="448"/>
      <c r="Q80" s="448"/>
      <c r="S80" s="43"/>
    </row>
    <row r="81" spans="1:19" ht="16" customHeight="1" x14ac:dyDescent="0.2">
      <c r="A81" s="292"/>
      <c r="B81" s="292"/>
      <c r="C81" s="292"/>
      <c r="D81" s="292"/>
      <c r="E81" s="292"/>
      <c r="F81" s="292"/>
      <c r="H81" s="412"/>
      <c r="I81" s="435"/>
      <c r="J81" s="435"/>
      <c r="K81" s="435"/>
      <c r="L81" s="435"/>
      <c r="M81" s="435"/>
      <c r="O81" s="448"/>
      <c r="P81" s="448"/>
      <c r="Q81" s="448"/>
      <c r="S81" s="43"/>
    </row>
    <row r="82" spans="1:19" ht="17" customHeight="1" thickBot="1" x14ac:dyDescent="0.25">
      <c r="A82" s="292"/>
      <c r="B82" s="292"/>
      <c r="C82" s="292"/>
      <c r="D82" s="292"/>
      <c r="E82" s="292"/>
      <c r="F82" s="292"/>
      <c r="H82" s="70"/>
      <c r="I82" s="70"/>
      <c r="J82" s="70"/>
      <c r="K82" s="70"/>
      <c r="L82" s="70"/>
      <c r="M82" s="70"/>
      <c r="N82" s="70"/>
      <c r="O82" s="70"/>
      <c r="P82" s="70"/>
      <c r="Q82" s="70"/>
      <c r="S82" s="43"/>
    </row>
    <row r="83" spans="1:19" ht="17" customHeight="1" thickTop="1" x14ac:dyDescent="0.2">
      <c r="A83" s="292"/>
      <c r="B83" s="292"/>
      <c r="C83" s="292"/>
      <c r="D83" s="292"/>
      <c r="E83" s="292"/>
      <c r="F83" s="292"/>
      <c r="S83" s="43"/>
    </row>
    <row r="84" spans="1:19" ht="16" hidden="1" customHeight="1" x14ac:dyDescent="0.2">
      <c r="A84" s="292"/>
      <c r="B84" s="292"/>
      <c r="C84" s="292"/>
      <c r="D84" s="292"/>
      <c r="E84" s="292"/>
      <c r="F84" s="292"/>
      <c r="S84" s="43"/>
    </row>
    <row r="85" spans="1:19" ht="16" hidden="1" customHeight="1" x14ac:dyDescent="0.2">
      <c r="A85" s="292"/>
      <c r="B85" s="292"/>
      <c r="C85" s="292"/>
      <c r="D85" s="292"/>
      <c r="E85" s="292"/>
      <c r="F85" s="292"/>
      <c r="H85" s="72">
        <f>COUNTIF(H32:H82,"✗")</f>
        <v>7</v>
      </c>
      <c r="I85" s="23" t="s">
        <v>189</v>
      </c>
      <c r="S85" s="43"/>
    </row>
    <row r="86" spans="1:19" ht="16" hidden="1" customHeight="1" x14ac:dyDescent="0.2">
      <c r="A86" s="292"/>
      <c r="B86" s="292"/>
      <c r="C86" s="292"/>
      <c r="D86" s="292"/>
      <c r="E86" s="292"/>
      <c r="F86" s="292"/>
      <c r="S86" s="43"/>
    </row>
    <row r="87" spans="1:19" ht="16" hidden="1" customHeight="1" x14ac:dyDescent="0.2">
      <c r="A87" s="292"/>
      <c r="B87" s="292"/>
      <c r="C87" s="292"/>
      <c r="D87" s="292"/>
      <c r="E87" s="292"/>
      <c r="F87" s="292"/>
      <c r="S87" s="43"/>
    </row>
    <row r="88" spans="1:19" ht="16" hidden="1" customHeight="1" x14ac:dyDescent="0.2">
      <c r="A88" s="292"/>
      <c r="B88" s="292"/>
      <c r="C88" s="292"/>
      <c r="D88" s="292"/>
      <c r="E88" s="292"/>
      <c r="F88" s="292"/>
      <c r="S88" s="43"/>
    </row>
    <row r="89" spans="1:19" ht="16" hidden="1" customHeight="1" x14ac:dyDescent="0.2">
      <c r="A89" s="292"/>
      <c r="B89" s="292"/>
      <c r="C89" s="292"/>
      <c r="D89" s="292"/>
      <c r="E89" s="292"/>
      <c r="F89" s="292"/>
      <c r="S89" s="43"/>
    </row>
    <row r="90" spans="1:19" ht="16" hidden="1" customHeight="1" x14ac:dyDescent="0.2">
      <c r="A90" s="292"/>
      <c r="B90" s="292"/>
      <c r="C90" s="292"/>
      <c r="D90" s="292"/>
      <c r="E90" s="292"/>
      <c r="F90" s="292"/>
      <c r="S90" s="43"/>
    </row>
    <row r="91" spans="1:19" ht="16" hidden="1" customHeight="1" x14ac:dyDescent="0.2">
      <c r="A91" s="292"/>
      <c r="B91" s="292"/>
      <c r="C91" s="292"/>
      <c r="D91" s="292"/>
      <c r="E91" s="292"/>
      <c r="F91" s="292"/>
      <c r="S91" s="43"/>
    </row>
    <row r="92" spans="1:19" ht="16" hidden="1" customHeight="1" x14ac:dyDescent="0.2">
      <c r="A92" s="292"/>
      <c r="B92" s="292"/>
      <c r="S92" s="43"/>
    </row>
    <row r="93" spans="1:19" ht="16" hidden="1" customHeight="1" x14ac:dyDescent="0.2">
      <c r="A93" s="292"/>
      <c r="B93" s="292"/>
      <c r="S93" s="43"/>
    </row>
    <row r="94" spans="1:19" ht="16" hidden="1" customHeight="1" x14ac:dyDescent="0.2">
      <c r="A94" s="292"/>
      <c r="B94" s="292"/>
      <c r="S94" s="43"/>
    </row>
    <row r="95" spans="1:19" ht="16" hidden="1" customHeight="1" x14ac:dyDescent="0.2">
      <c r="A95" s="292"/>
      <c r="B95" s="292"/>
      <c r="S95" s="43"/>
    </row>
    <row r="96" spans="1:19" ht="16" hidden="1" customHeight="1" x14ac:dyDescent="0.2">
      <c r="A96" s="292"/>
      <c r="B96" s="292"/>
      <c r="S96" s="43"/>
    </row>
    <row r="97" spans="1:19" ht="16" hidden="1" customHeight="1" x14ac:dyDescent="0.2">
      <c r="A97" s="292"/>
      <c r="B97" s="292"/>
      <c r="S97" s="43"/>
    </row>
    <row r="98" spans="1:19" ht="16" hidden="1" customHeight="1" x14ac:dyDescent="0.2">
      <c r="A98" s="292"/>
      <c r="B98" s="292"/>
      <c r="S98" s="43"/>
    </row>
    <row r="99" spans="1:19" ht="16" hidden="1" customHeight="1" x14ac:dyDescent="0.2">
      <c r="A99" s="292"/>
      <c r="B99" s="292"/>
      <c r="S99" s="43"/>
    </row>
    <row r="100" spans="1:19" hidden="1" x14ac:dyDescent="0.2">
      <c r="A100" s="42"/>
      <c r="S100" s="43"/>
    </row>
    <row r="101" spans="1:19" hidden="1" x14ac:dyDescent="0.2">
      <c r="A101" s="42"/>
      <c r="S101" s="43"/>
    </row>
    <row r="102" spans="1:19" hidden="1" x14ac:dyDescent="0.2">
      <c r="A102" s="42"/>
      <c r="S102" s="43"/>
    </row>
    <row r="103" spans="1:19" hidden="1" x14ac:dyDescent="0.2">
      <c r="A103" s="42"/>
      <c r="S103" s="43"/>
    </row>
    <row r="104" spans="1:19" hidden="1" x14ac:dyDescent="0.2">
      <c r="A104" s="42"/>
      <c r="S104" s="43"/>
    </row>
    <row r="105" spans="1:19" hidden="1" x14ac:dyDescent="0.2">
      <c r="A105" s="42"/>
      <c r="S105" s="43"/>
    </row>
    <row r="106" spans="1:19" hidden="1" x14ac:dyDescent="0.2">
      <c r="A106" s="42"/>
      <c r="S106" s="43"/>
    </row>
    <row r="107" spans="1:19" hidden="1" x14ac:dyDescent="0.2">
      <c r="A107" s="42"/>
      <c r="S107" s="43"/>
    </row>
    <row r="108" spans="1:19" hidden="1" x14ac:dyDescent="0.2">
      <c r="A108" s="42"/>
      <c r="S108" s="43"/>
    </row>
    <row r="109" spans="1:19" hidden="1" x14ac:dyDescent="0.2">
      <c r="A109" s="42"/>
      <c r="S109" s="43"/>
    </row>
    <row r="110" spans="1:19" hidden="1" x14ac:dyDescent="0.2">
      <c r="A110" s="42"/>
      <c r="S110" s="43"/>
    </row>
    <row r="111" spans="1:19" hidden="1" x14ac:dyDescent="0.2">
      <c r="A111" s="42"/>
      <c r="S111" s="43"/>
    </row>
    <row r="112" spans="1:19" hidden="1" x14ac:dyDescent="0.2">
      <c r="A112" s="42"/>
      <c r="S112" s="43"/>
    </row>
    <row r="113" spans="1:19" hidden="1" x14ac:dyDescent="0.2">
      <c r="A113" s="42"/>
      <c r="S113" s="43"/>
    </row>
    <row r="114" spans="1:19" hidden="1" x14ac:dyDescent="0.2">
      <c r="A114" s="42"/>
      <c r="S114" s="43"/>
    </row>
    <row r="115" spans="1:19" hidden="1" x14ac:dyDescent="0.2">
      <c r="A115" s="42"/>
      <c r="S115" s="43"/>
    </row>
    <row r="116" spans="1:19" hidden="1" x14ac:dyDescent="0.2">
      <c r="A116" s="42"/>
      <c r="S116" s="43"/>
    </row>
    <row r="117" spans="1:19" hidden="1" x14ac:dyDescent="0.2">
      <c r="A117" s="42"/>
      <c r="S117" s="43"/>
    </row>
    <row r="118" spans="1:19" hidden="1" x14ac:dyDescent="0.2">
      <c r="A118" s="42"/>
      <c r="S118" s="43"/>
    </row>
    <row r="119" spans="1:19" hidden="1" x14ac:dyDescent="0.2">
      <c r="A119" s="42"/>
      <c r="S119" s="43"/>
    </row>
    <row r="120" spans="1:19" hidden="1" x14ac:dyDescent="0.2">
      <c r="A120" s="42"/>
      <c r="S120" s="43"/>
    </row>
    <row r="121" spans="1:19" hidden="1" x14ac:dyDescent="0.2">
      <c r="A121" s="42"/>
      <c r="S121" s="43"/>
    </row>
    <row r="122" spans="1:19" hidden="1" x14ac:dyDescent="0.2">
      <c r="A122" s="42"/>
      <c r="S122" s="43"/>
    </row>
    <row r="123" spans="1:19" hidden="1" x14ac:dyDescent="0.2">
      <c r="A123" s="42"/>
      <c r="S123" s="43"/>
    </row>
    <row r="124" spans="1:19" hidden="1" x14ac:dyDescent="0.2">
      <c r="A124" s="42"/>
      <c r="S124" s="43"/>
    </row>
    <row r="125" spans="1:19" hidden="1" x14ac:dyDescent="0.2">
      <c r="A125" s="42"/>
      <c r="S125" s="43"/>
    </row>
    <row r="126" spans="1:19" hidden="1" x14ac:dyDescent="0.2">
      <c r="A126" s="42"/>
      <c r="S126" s="43"/>
    </row>
    <row r="127" spans="1:19" hidden="1" x14ac:dyDescent="0.2">
      <c r="A127" s="42"/>
      <c r="S127" s="43"/>
    </row>
    <row r="128" spans="1:19" hidden="1" x14ac:dyDescent="0.2">
      <c r="A128" s="42"/>
      <c r="S128" s="43"/>
    </row>
    <row r="129" spans="1:19" hidden="1" x14ac:dyDescent="0.2">
      <c r="A129" s="42"/>
      <c r="S129" s="43"/>
    </row>
    <row r="130" spans="1:19" hidden="1" x14ac:dyDescent="0.2">
      <c r="A130" s="42"/>
      <c r="S130" s="43"/>
    </row>
    <row r="131" spans="1:19" hidden="1" x14ac:dyDescent="0.2">
      <c r="A131" s="42"/>
      <c r="S131" s="43"/>
    </row>
    <row r="132" spans="1:19" hidden="1" x14ac:dyDescent="0.2">
      <c r="A132" s="42"/>
      <c r="S132" s="43"/>
    </row>
    <row r="133" spans="1:19" hidden="1" x14ac:dyDescent="0.2">
      <c r="A133" s="42"/>
      <c r="S133" s="43"/>
    </row>
    <row r="134" spans="1:19" hidden="1" x14ac:dyDescent="0.2">
      <c r="A134" s="42"/>
      <c r="S134" s="43"/>
    </row>
    <row r="135" spans="1:19" hidden="1" x14ac:dyDescent="0.2">
      <c r="A135" s="42"/>
      <c r="S135" s="43"/>
    </row>
    <row r="136" spans="1:19" hidden="1" x14ac:dyDescent="0.2">
      <c r="A136" s="42"/>
      <c r="S136" s="43"/>
    </row>
    <row r="137" spans="1:19" hidden="1" x14ac:dyDescent="0.2">
      <c r="A137" s="42"/>
      <c r="S137" s="43"/>
    </row>
    <row r="138" spans="1:19" hidden="1" x14ac:dyDescent="0.2">
      <c r="A138" s="42"/>
      <c r="S138" s="43"/>
    </row>
    <row r="139" spans="1:19" hidden="1" x14ac:dyDescent="0.2">
      <c r="A139" s="42"/>
      <c r="S139" s="43"/>
    </row>
    <row r="140" spans="1:19" hidden="1" x14ac:dyDescent="0.2">
      <c r="A140" s="42"/>
      <c r="S140" s="43"/>
    </row>
    <row r="141" spans="1:19" hidden="1" x14ac:dyDescent="0.2">
      <c r="A141" s="42"/>
      <c r="S141" s="43"/>
    </row>
    <row r="142" spans="1:19" hidden="1" x14ac:dyDescent="0.2">
      <c r="A142" s="42"/>
      <c r="S142" s="43"/>
    </row>
    <row r="143" spans="1:19" hidden="1" x14ac:dyDescent="0.2">
      <c r="A143" s="42"/>
      <c r="S143" s="43"/>
    </row>
    <row r="144" spans="1:19" hidden="1" x14ac:dyDescent="0.2">
      <c r="A144" s="42"/>
      <c r="S144" s="43"/>
    </row>
    <row r="145" spans="1:19" hidden="1" x14ac:dyDescent="0.2">
      <c r="A145" s="42"/>
      <c r="S145" s="43"/>
    </row>
    <row r="146" spans="1:19" hidden="1" x14ac:dyDescent="0.2">
      <c r="A146" s="42"/>
      <c r="S146" s="43"/>
    </row>
    <row r="147" spans="1:19" hidden="1" x14ac:dyDescent="0.2">
      <c r="A147" s="42"/>
      <c r="S147" s="43"/>
    </row>
  </sheetData>
  <mergeCells count="84">
    <mergeCell ref="H39:H43"/>
    <mergeCell ref="I39:N41"/>
    <mergeCell ref="O39:Q41"/>
    <mergeCell ref="I42:M43"/>
    <mergeCell ref="O42:Q43"/>
    <mergeCell ref="V4:V6"/>
    <mergeCell ref="W4:X6"/>
    <mergeCell ref="Y4:Y5"/>
    <mergeCell ref="E6:F7"/>
    <mergeCell ref="G6:H7"/>
    <mergeCell ref="I6:K7"/>
    <mergeCell ref="L6:N7"/>
    <mergeCell ref="O1:P2"/>
    <mergeCell ref="E2:I3"/>
    <mergeCell ref="O3:P4"/>
    <mergeCell ref="H30:Q30"/>
    <mergeCell ref="H32:H36"/>
    <mergeCell ref="I32:N34"/>
    <mergeCell ref="I35:M36"/>
    <mergeCell ref="O32:Q34"/>
    <mergeCell ref="O35:Q36"/>
    <mergeCell ref="I19:Q27"/>
    <mergeCell ref="H12:H13"/>
    <mergeCell ref="I12:Q13"/>
    <mergeCell ref="I15:Q17"/>
    <mergeCell ref="O47:Q49"/>
    <mergeCell ref="O50:Q51"/>
    <mergeCell ref="I57:M58"/>
    <mergeCell ref="I54:N56"/>
    <mergeCell ref="H54:H58"/>
    <mergeCell ref="O54:Q56"/>
    <mergeCell ref="O57:Q58"/>
    <mergeCell ref="I50:M51"/>
    <mergeCell ref="H47:H51"/>
    <mergeCell ref="I47:N49"/>
    <mergeCell ref="H61:H65"/>
    <mergeCell ref="I61:N63"/>
    <mergeCell ref="I64:M65"/>
    <mergeCell ref="O61:Q63"/>
    <mergeCell ref="O64:Q65"/>
    <mergeCell ref="C29:C31"/>
    <mergeCell ref="D29:E31"/>
    <mergeCell ref="F29:F30"/>
    <mergeCell ref="C53:C55"/>
    <mergeCell ref="D53:E55"/>
    <mergeCell ref="F53:F54"/>
    <mergeCell ref="C33:C35"/>
    <mergeCell ref="D33:E35"/>
    <mergeCell ref="F33:F34"/>
    <mergeCell ref="C37:C39"/>
    <mergeCell ref="D37:E39"/>
    <mergeCell ref="F37:F38"/>
    <mergeCell ref="C41:C43"/>
    <mergeCell ref="D41:E43"/>
    <mergeCell ref="F41:F42"/>
    <mergeCell ref="C19:C21"/>
    <mergeCell ref="D19:E21"/>
    <mergeCell ref="F19:F20"/>
    <mergeCell ref="C23:C25"/>
    <mergeCell ref="D23:E25"/>
    <mergeCell ref="F23:F24"/>
    <mergeCell ref="H68:Q68"/>
    <mergeCell ref="H77:H81"/>
    <mergeCell ref="I77:N79"/>
    <mergeCell ref="O77:Q79"/>
    <mergeCell ref="I80:M81"/>
    <mergeCell ref="O80:Q81"/>
    <mergeCell ref="H70:H74"/>
    <mergeCell ref="I70:N72"/>
    <mergeCell ref="O70:Q72"/>
    <mergeCell ref="I73:M74"/>
    <mergeCell ref="O73:Q74"/>
    <mergeCell ref="C61:C63"/>
    <mergeCell ref="D61:E63"/>
    <mergeCell ref="F61:F62"/>
    <mergeCell ref="C45:C47"/>
    <mergeCell ref="D45:E47"/>
    <mergeCell ref="F45:F46"/>
    <mergeCell ref="C49:C51"/>
    <mergeCell ref="D49:E51"/>
    <mergeCell ref="F49:F50"/>
    <mergeCell ref="C57:C59"/>
    <mergeCell ref="D57:E59"/>
    <mergeCell ref="F57:F58"/>
  </mergeCells>
  <conditionalFormatting sqref="H32">
    <cfRule type="beginsWith" dxfId="452" priority="92" operator="beginsWith" text="&quot;Upload&quot;">
      <formula>LEFT(H32,LEN("""Upload"""))="""Upload"""</formula>
    </cfRule>
    <cfRule type="beginsWith" dxfId="451" priority="93" stopIfTrue="1" operator="beginsWith" text="&quot;Upload&quot;">
      <formula>LEFT(H32,LEN("""Upload"""))="""Upload"""</formula>
    </cfRule>
  </conditionalFormatting>
  <conditionalFormatting sqref="H12:H13">
    <cfRule type="containsText" dxfId="450" priority="91" operator="containsText" text="✗">
      <formula>NOT(ISERROR(SEARCH("✗",H12)))</formula>
    </cfRule>
  </conditionalFormatting>
  <conditionalFormatting sqref="H47">
    <cfRule type="beginsWith" dxfId="449" priority="83" operator="beginsWith" text="&quot;Upload&quot;">
      <formula>LEFT(H47,LEN("""Upload"""))="""Upload"""</formula>
    </cfRule>
    <cfRule type="beginsWith" dxfId="448" priority="84" stopIfTrue="1" operator="beginsWith" text="&quot;Upload&quot;">
      <formula>LEFT(H47,LEN("""Upload"""))="""Upload"""</formula>
    </cfRule>
  </conditionalFormatting>
  <conditionalFormatting sqref="H54">
    <cfRule type="beginsWith" dxfId="447" priority="81" operator="beginsWith" text="&quot;Upload&quot;">
      <formula>LEFT(H54,LEN("""Upload"""))="""Upload"""</formula>
    </cfRule>
    <cfRule type="beginsWith" dxfId="446" priority="82" stopIfTrue="1" operator="beginsWith" text="&quot;Upload&quot;">
      <formula>LEFT(H54,LEN("""Upload"""))="""Upload"""</formula>
    </cfRule>
  </conditionalFormatting>
  <conditionalFormatting sqref="H61">
    <cfRule type="beginsWith" dxfId="445" priority="79" operator="beginsWith" text="&quot;Upload&quot;">
      <formula>LEFT(H61,LEN("""Upload"""))="""Upload"""</formula>
    </cfRule>
    <cfRule type="beginsWith" dxfId="444" priority="80" stopIfTrue="1" operator="beginsWith" text="&quot;Upload&quot;">
      <formula>LEFT(H61,LEN("""Upload"""))="""Upload"""</formula>
    </cfRule>
  </conditionalFormatting>
  <conditionalFormatting sqref="V4">
    <cfRule type="containsText" dxfId="443" priority="47" operator="containsText" text="✗">
      <formula>NOT(ISERROR(SEARCH("✗",V4)))</formula>
    </cfRule>
  </conditionalFormatting>
  <conditionalFormatting sqref="V8">
    <cfRule type="containsText" dxfId="442" priority="46" operator="containsText" text="✗">
      <formula>NOT(ISERROR(SEARCH("✗",V8)))</formula>
    </cfRule>
  </conditionalFormatting>
  <conditionalFormatting sqref="H70">
    <cfRule type="beginsWith" dxfId="441" priority="44" operator="beginsWith" text="&quot;Upload&quot;">
      <formula>LEFT(H70,LEN("""Upload"""))="""Upload"""</formula>
    </cfRule>
    <cfRule type="beginsWith" dxfId="440" priority="45" stopIfTrue="1" operator="beginsWith" text="&quot;Upload&quot;">
      <formula>LEFT(H70,LEN("""Upload"""))="""Upload"""</formula>
    </cfRule>
  </conditionalFormatting>
  <conditionalFormatting sqref="H77">
    <cfRule type="beginsWith" dxfId="439" priority="40" operator="beginsWith" text="&quot;Upload&quot;">
      <formula>LEFT(H77,LEN("""Upload"""))="""Upload"""</formula>
    </cfRule>
    <cfRule type="beginsWith" dxfId="438" priority="41" stopIfTrue="1" operator="beginsWith" text="&quot;Upload&quot;">
      <formula>LEFT(H77,LEN("""Upload"""))="""Upload"""</formula>
    </cfRule>
  </conditionalFormatting>
  <conditionalFormatting sqref="C23">
    <cfRule type="containsText" dxfId="437" priority="26" operator="containsText" text="✗">
      <formula>NOT(ISERROR(SEARCH("✗",C23)))</formula>
    </cfRule>
  </conditionalFormatting>
  <conditionalFormatting sqref="C29">
    <cfRule type="containsText" dxfId="436" priority="25" operator="containsText" text="✗">
      <formula>NOT(ISERROR(SEARCH("✗",C29)))</formula>
    </cfRule>
  </conditionalFormatting>
  <conditionalFormatting sqref="C33">
    <cfRule type="containsText" dxfId="435" priority="24" operator="containsText" text="✗">
      <formula>NOT(ISERROR(SEARCH("✗",C33)))</formula>
    </cfRule>
  </conditionalFormatting>
  <conditionalFormatting sqref="C37">
    <cfRule type="containsText" dxfId="434" priority="23" operator="containsText" text="✗">
      <formula>NOT(ISERROR(SEARCH("✗",C37)))</formula>
    </cfRule>
  </conditionalFormatting>
  <conditionalFormatting sqref="C41">
    <cfRule type="containsText" dxfId="433" priority="22" operator="containsText" text="✗">
      <formula>NOT(ISERROR(SEARCH("✗",C41)))</formula>
    </cfRule>
  </conditionalFormatting>
  <conditionalFormatting sqref="C45">
    <cfRule type="containsText" dxfId="432" priority="21" operator="containsText" text="✗">
      <formula>NOT(ISERROR(SEARCH("✗",C45)))</formula>
    </cfRule>
  </conditionalFormatting>
  <conditionalFormatting sqref="C49">
    <cfRule type="containsText" dxfId="431" priority="20" operator="containsText" text="✗">
      <formula>NOT(ISERROR(SEARCH("✗",C49)))</formula>
    </cfRule>
  </conditionalFormatting>
  <conditionalFormatting sqref="C53">
    <cfRule type="containsText" dxfId="430" priority="19" operator="containsText" text="✗">
      <formula>NOT(ISERROR(SEARCH("✗",C53)))</formula>
    </cfRule>
  </conditionalFormatting>
  <conditionalFormatting sqref="C57">
    <cfRule type="containsText" dxfId="429" priority="18" operator="containsText" text="✗">
      <formula>NOT(ISERROR(SEARCH("✗",C57)))</formula>
    </cfRule>
  </conditionalFormatting>
  <conditionalFormatting sqref="C61">
    <cfRule type="containsText" dxfId="428" priority="17" operator="containsText" text="✗">
      <formula>NOT(ISERROR(SEARCH("✗",C61)))</formula>
    </cfRule>
  </conditionalFormatting>
  <conditionalFormatting sqref="C19">
    <cfRule type="containsText" dxfId="427" priority="27" operator="containsText" text="✗">
      <formula>NOT(ISERROR(SEARCH("✗",C19)))</formula>
    </cfRule>
  </conditionalFormatting>
  <conditionalFormatting sqref="H39">
    <cfRule type="beginsWith" dxfId="426" priority="14" operator="beginsWith" text="&quot;Upload&quot;">
      <formula>LEFT(H39,LEN("""Upload"""))="""Upload"""</formula>
    </cfRule>
    <cfRule type="beginsWith" dxfId="425" priority="15" stopIfTrue="1" operator="beginsWith" text="&quot;Upload&quot;">
      <formula>LEFT(H39,LEN("""Upload"""))="""Upload"""</formula>
    </cfRule>
  </conditionalFormatting>
  <hyperlinks>
    <hyperlink ref="W4:X6" location="'PC - Community Representation'!A1" display="Community Representation " xr:uid="{80C36DAE-10FA-8F47-AE61-BA91807AEA83}"/>
    <hyperlink ref="D19:E21" location="'3. Community Representation'!A1" display="Community Representation " xr:uid="{1D630CB2-CBA5-D644-89A2-32C0BDEACAB7}"/>
    <hyperlink ref="D23:E25" location="'4.  Gender'!A1" display="Gender " xr:uid="{1A330AE5-DC3E-8E42-8451-6DC06DD2B0E2}"/>
    <hyperlink ref="D29:E31" location="'5. Marginalized &amp; Vulnerable'!A1" display="'5. Marginalized &amp; Vulnerable'!A1" xr:uid="{666DAB51-0E79-B84E-ADB4-35C9D4BE09F4}"/>
    <hyperlink ref="D33:E35" location="'6. Institutional Capacity'!A1" display="Institutional Capacity" xr:uid="{B5845BC2-E73A-1F47-A072-12CCF3EE5901}"/>
    <hyperlink ref="D41:E43" location="'8. Multi-Stakeholder Working'!A1" display="'8. Multi-Stakeholder Working'!A1" xr:uid="{8BBB7B9F-D28E-AD4A-B647-8218AE9A6D71}"/>
    <hyperlink ref="D45:E47" location="'9. Cross-Cultural Understanding'!A1" display="'9. Cross-Cultural Understanding'!A1" xr:uid="{79D9CD97-7074-8741-AA26-8FB6BF25265A}"/>
    <hyperlink ref="D49:E51" location="'10. Collaborative Design'!A1" display="'10. Collaborative Design'!A1" xr:uid="{4350A1FE-BF4E-B340-9D12-1FD242329B83}"/>
    <hyperlink ref="D57:E59" location="'12. Dedicated Personnel'!A1" display="Dedicated Personnel" xr:uid="{D3582FC4-A9CA-2349-A61F-6EA8C169D7BA}"/>
    <hyperlink ref="D61:E63" location="'13. Recognition of Customary'!A1" display="'13. Recognition of Customary'!A1" xr:uid="{2FC9711D-3A80-3B4D-8D8C-163C95996F70}"/>
    <hyperlink ref="D53:E55" location="'11. Policies &amp; Procedures'!A1" display="Policies &amp; Procedures" xr:uid="{1FCD3B77-8CE4-2347-991C-38B8F211FBB5}"/>
    <hyperlink ref="E6:F7" location="'1. Start Page'!A1" display="Overview" xr:uid="{2ECCF9B1-2C14-334E-B0D4-AB54B10586AA}"/>
    <hyperlink ref="I6:K7" location="'14. Prerequisite Steps 1-3'!A1" display="Prerequisites" xr:uid="{B3D94AD2-BC10-8B48-AE8F-B44774EBF6C5}"/>
    <hyperlink ref="G6:H7" location="'2. Enabling Conditions Overview'!A1" display="Enabling Conditions" xr:uid="{9241CA8D-0A45-E941-8F36-61958A8CDD6D}"/>
    <hyperlink ref="L6:N7" location="'15. Step 4. Consideration'!A1" display="Implementation" xr:uid="{262FD2EB-025D-B947-A11C-4654AAD1C3DF}"/>
    <hyperlink ref="D37" location="'7. Technical Capacity'!A1" display="'7. Technical Capacity'!A1" xr:uid="{E0EB0A59-87A8-8744-961B-5548EFAAAC3A}"/>
    <hyperlink ref="I35:M36" location="'Further Information'!B374" display="See here for further information and resources" xr:uid="{67094C55-A4D3-4CC5-B83E-26C993B3B2C7}"/>
    <hyperlink ref="I50:M51" location="'Further Information'!B374" display="See here for further information and resources" xr:uid="{992A57D5-F616-4D25-8C6D-4B5038896AAB}"/>
    <hyperlink ref="I57:M58" location="'Further Information'!B374" display="See here for further information and resources" xr:uid="{13E14021-43CD-4468-BF7C-777ADE04CA05}"/>
    <hyperlink ref="I64:M65" location="'Further Information'!B374" display="See here for further information and resources" xr:uid="{206E9FB2-6CF0-4F28-96A8-D2748BBC5773}"/>
    <hyperlink ref="O1:P2" location="'READ FIRST User Guide'!A1" display="User Guide" xr:uid="{0F903F79-EF18-ED42-8656-A0325213869E}"/>
    <hyperlink ref="O3:P4" location="Glossary!A1" display="Glossary" xr:uid="{072037C3-9D37-814A-B0C6-5B8801E8E426}"/>
    <hyperlink ref="I80:M81" location="'Further Information'!B374" display="See here for further information and resources" xr:uid="{92A541EA-F96E-8A4C-9E23-674D8CA3A9CB}"/>
    <hyperlink ref="I73:M74" location="'Further Information'!B374" display="See here for further information and resources" xr:uid="{A5E9D52E-2F57-CD40-9D11-EBF03199788D}"/>
    <hyperlink ref="I42:M43" location="'Further Information'!B374" display="See here for further information and resources" xr:uid="{47FF2B84-C9EA-9548-87B3-6B2B7E6D9FF9}"/>
  </hyperlinks>
  <pageMargins left="0.7" right="0.7" top="0.75" bottom="0.75" header="0.3" footer="0.3"/>
  <pageSetup orientation="portrait" horizontalDpi="1200" verticalDpi="1200" r:id="rId1"/>
  <drawing r:id="rId2"/>
  <legacyDrawing r:id="rId3"/>
  <mc:AlternateContent xmlns:mc="http://schemas.openxmlformats.org/markup-compatibility/2006">
    <mc:Choice Requires="x14">
      <controls>
        <mc:AlternateContent xmlns:mc="http://schemas.openxmlformats.org/markup-compatibility/2006">
          <mc:Choice Requires="x14">
            <control shapeId="22533" r:id="rId4" name="Check Box 5">
              <controlPr defaultSize="0" autoFill="0" autoLine="0" autoPict="0">
                <anchor moveWithCells="1">
                  <from>
                    <xdr:col>14</xdr:col>
                    <xdr:colOff>228600</xdr:colOff>
                    <xdr:row>34</xdr:row>
                    <xdr:rowOff>25400</xdr:rowOff>
                  </from>
                  <to>
                    <xdr:col>14</xdr:col>
                    <xdr:colOff>520700</xdr:colOff>
                    <xdr:row>35</xdr:row>
                    <xdr:rowOff>139700</xdr:rowOff>
                  </to>
                </anchor>
              </controlPr>
            </control>
          </mc:Choice>
        </mc:AlternateContent>
        <mc:AlternateContent xmlns:mc="http://schemas.openxmlformats.org/markup-compatibility/2006">
          <mc:Choice Requires="x14">
            <control shapeId="22534" r:id="rId5" name="Check Box 6">
              <controlPr defaultSize="0" autoFill="0" autoLine="0" autoPict="0">
                <anchor moveWithCells="1">
                  <from>
                    <xdr:col>14</xdr:col>
                    <xdr:colOff>228600</xdr:colOff>
                    <xdr:row>49</xdr:row>
                    <xdr:rowOff>25400</xdr:rowOff>
                  </from>
                  <to>
                    <xdr:col>14</xdr:col>
                    <xdr:colOff>520700</xdr:colOff>
                    <xdr:row>50</xdr:row>
                    <xdr:rowOff>139700</xdr:rowOff>
                  </to>
                </anchor>
              </controlPr>
            </control>
          </mc:Choice>
        </mc:AlternateContent>
        <mc:AlternateContent xmlns:mc="http://schemas.openxmlformats.org/markup-compatibility/2006">
          <mc:Choice Requires="x14">
            <control shapeId="22535" r:id="rId6" name="Check Box 7">
              <controlPr defaultSize="0" autoFill="0" autoLine="0" autoPict="0">
                <anchor moveWithCells="1">
                  <from>
                    <xdr:col>14</xdr:col>
                    <xdr:colOff>228600</xdr:colOff>
                    <xdr:row>56</xdr:row>
                    <xdr:rowOff>25400</xdr:rowOff>
                  </from>
                  <to>
                    <xdr:col>14</xdr:col>
                    <xdr:colOff>520700</xdr:colOff>
                    <xdr:row>57</xdr:row>
                    <xdr:rowOff>139700</xdr:rowOff>
                  </to>
                </anchor>
              </controlPr>
            </control>
          </mc:Choice>
        </mc:AlternateContent>
        <mc:AlternateContent xmlns:mc="http://schemas.openxmlformats.org/markup-compatibility/2006">
          <mc:Choice Requires="x14">
            <control shapeId="22536" r:id="rId7" name="Check Box 8">
              <controlPr defaultSize="0" autoFill="0" autoLine="0" autoPict="0">
                <anchor moveWithCells="1">
                  <from>
                    <xdr:col>14</xdr:col>
                    <xdr:colOff>228600</xdr:colOff>
                    <xdr:row>63</xdr:row>
                    <xdr:rowOff>25400</xdr:rowOff>
                  </from>
                  <to>
                    <xdr:col>14</xdr:col>
                    <xdr:colOff>520700</xdr:colOff>
                    <xdr:row>64</xdr:row>
                    <xdr:rowOff>139700</xdr:rowOff>
                  </to>
                </anchor>
              </controlPr>
            </control>
          </mc:Choice>
        </mc:AlternateContent>
        <mc:AlternateContent xmlns:mc="http://schemas.openxmlformats.org/markup-compatibility/2006">
          <mc:Choice Requires="x14">
            <control shapeId="22537" r:id="rId8" name="Check Box 9">
              <controlPr defaultSize="0" autoFill="0" autoLine="0" autoPict="0">
                <anchor moveWithCells="1">
                  <from>
                    <xdr:col>14</xdr:col>
                    <xdr:colOff>228600</xdr:colOff>
                    <xdr:row>72</xdr:row>
                    <xdr:rowOff>25400</xdr:rowOff>
                  </from>
                  <to>
                    <xdr:col>14</xdr:col>
                    <xdr:colOff>520700</xdr:colOff>
                    <xdr:row>73</xdr:row>
                    <xdr:rowOff>139700</xdr:rowOff>
                  </to>
                </anchor>
              </controlPr>
            </control>
          </mc:Choice>
        </mc:AlternateContent>
        <mc:AlternateContent xmlns:mc="http://schemas.openxmlformats.org/markup-compatibility/2006">
          <mc:Choice Requires="x14">
            <control shapeId="22538" r:id="rId9" name="Check Box 10">
              <controlPr defaultSize="0" autoFill="0" autoLine="0" autoPict="0">
                <anchor moveWithCells="1">
                  <from>
                    <xdr:col>14</xdr:col>
                    <xdr:colOff>228600</xdr:colOff>
                    <xdr:row>79</xdr:row>
                    <xdr:rowOff>25400</xdr:rowOff>
                  </from>
                  <to>
                    <xdr:col>14</xdr:col>
                    <xdr:colOff>520700</xdr:colOff>
                    <xdr:row>80</xdr:row>
                    <xdr:rowOff>139700</xdr:rowOff>
                  </to>
                </anchor>
              </controlPr>
            </control>
          </mc:Choice>
        </mc:AlternateContent>
        <mc:AlternateContent xmlns:mc="http://schemas.openxmlformats.org/markup-compatibility/2006">
          <mc:Choice Requires="x14">
            <control shapeId="22540" r:id="rId10" name="Check Box 12">
              <controlPr defaultSize="0" autoFill="0" autoLine="0" autoPict="0">
                <anchor moveWithCells="1">
                  <from>
                    <xdr:col>14</xdr:col>
                    <xdr:colOff>228600</xdr:colOff>
                    <xdr:row>41</xdr:row>
                    <xdr:rowOff>25400</xdr:rowOff>
                  </from>
                  <to>
                    <xdr:col>14</xdr:col>
                    <xdr:colOff>520700</xdr:colOff>
                    <xdr:row>42</xdr:row>
                    <xdr:rowOff>139700</xdr:rowOff>
                  </to>
                </anchor>
              </controlPr>
            </control>
          </mc:Choice>
        </mc:AlternateContent>
      </controls>
    </mc:Choice>
  </mc:AlternateContent>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B912F-C22E-BA4F-9ACF-EDADFD342FCC}">
  <sheetPr codeName="Sheet13"/>
  <dimension ref="A1:Y133"/>
  <sheetViews>
    <sheetView showGridLines="0" showRowColHeaders="0" topLeftCell="A15" zoomScaleNormal="100" workbookViewId="0">
      <selection activeCell="I15" sqref="I15:Q17"/>
    </sheetView>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3" customWidth="1"/>
    <col min="5" max="5" width="22.6640625" style="23" customWidth="1"/>
    <col min="6" max="6" width="8.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hidden="1" customWidth="1"/>
    <col min="20"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244</v>
      </c>
      <c r="J6" s="462"/>
      <c r="K6" s="462"/>
      <c r="L6" s="462" t="s">
        <v>5</v>
      </c>
      <c r="M6" s="462"/>
      <c r="N6" s="462"/>
      <c r="O6" s="35"/>
      <c r="P6" s="34"/>
      <c r="Q6" s="34"/>
      <c r="V6" s="441"/>
      <c r="W6" s="455"/>
      <c r="X6" s="455"/>
    </row>
    <row r="7" spans="1:25" s="32" customFormat="1" x14ac:dyDescent="0.2">
      <c r="A7" s="33"/>
      <c r="B7" s="34"/>
      <c r="C7" s="34"/>
      <c r="D7" s="34"/>
      <c r="E7" s="462"/>
      <c r="F7" s="462"/>
      <c r="G7" s="462"/>
      <c r="H7" s="462"/>
      <c r="I7" s="462"/>
      <c r="J7" s="462"/>
      <c r="K7" s="462"/>
      <c r="L7" s="462"/>
      <c r="M7" s="462"/>
      <c r="N7" s="462"/>
      <c r="O7" s="35"/>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customHeight="1" x14ac:dyDescent="0.2">
      <c r="A11" s="42"/>
      <c r="F11" s="39"/>
      <c r="S11" s="43"/>
    </row>
    <row r="12" spans="1:25" ht="16" customHeight="1" x14ac:dyDescent="0.2">
      <c r="A12" s="42"/>
      <c r="H12" s="430" t="str">
        <f>IF(H71=0,"✓","✗")</f>
        <v>✗</v>
      </c>
      <c r="I12" s="426" t="s">
        <v>150</v>
      </c>
      <c r="J12" s="426"/>
      <c r="K12" s="426"/>
      <c r="L12" s="426"/>
      <c r="M12" s="426"/>
      <c r="N12" s="426"/>
      <c r="O12" s="426"/>
      <c r="P12" s="426"/>
      <c r="Q12" s="426"/>
      <c r="S12" s="43"/>
    </row>
    <row r="13" spans="1:25" ht="16" customHeight="1" x14ac:dyDescent="0.2">
      <c r="A13" s="42"/>
      <c r="H13" s="431"/>
      <c r="I13" s="427"/>
      <c r="J13" s="427"/>
      <c r="K13" s="427"/>
      <c r="L13" s="427"/>
      <c r="M13" s="427"/>
      <c r="N13" s="427"/>
      <c r="O13" s="427"/>
      <c r="P13" s="427"/>
      <c r="Q13" s="427"/>
      <c r="S13" s="43"/>
    </row>
    <row r="14" spans="1:25" ht="16" customHeight="1" x14ac:dyDescent="0.2">
      <c r="A14" s="42"/>
      <c r="S14" s="43"/>
    </row>
    <row r="15" spans="1:25" ht="16" customHeight="1" x14ac:dyDescent="0.2">
      <c r="A15" s="42"/>
      <c r="H15" s="23" t="s">
        <v>165</v>
      </c>
      <c r="I15" s="461" t="s">
        <v>245</v>
      </c>
      <c r="J15" s="461"/>
      <c r="K15" s="461"/>
      <c r="L15" s="461"/>
      <c r="M15" s="461"/>
      <c r="N15" s="461"/>
      <c r="O15" s="461"/>
      <c r="P15" s="461"/>
      <c r="Q15" s="461"/>
      <c r="S15" s="43"/>
    </row>
    <row r="16" spans="1:25" ht="16" customHeight="1" x14ac:dyDescent="0.2">
      <c r="A16" s="42"/>
      <c r="I16" s="461"/>
      <c r="J16" s="461"/>
      <c r="K16" s="461"/>
      <c r="L16" s="461"/>
      <c r="M16" s="461"/>
      <c r="N16" s="461"/>
      <c r="O16" s="461"/>
      <c r="P16" s="461"/>
      <c r="Q16" s="461"/>
      <c r="S16" s="43"/>
    </row>
    <row r="17" spans="1:19" ht="16" customHeight="1" x14ac:dyDescent="0.2">
      <c r="A17" s="42"/>
      <c r="I17" s="461"/>
      <c r="J17" s="461"/>
      <c r="K17" s="461"/>
      <c r="L17" s="461"/>
      <c r="M17" s="461"/>
      <c r="N17" s="461"/>
      <c r="O17" s="461"/>
      <c r="P17" s="461"/>
      <c r="Q17" s="461"/>
      <c r="S17" s="43"/>
    </row>
    <row r="18" spans="1:19" ht="16" customHeight="1" x14ac:dyDescent="0.2">
      <c r="A18" s="42"/>
      <c r="I18" s="518" t="s">
        <v>246</v>
      </c>
      <c r="J18" s="518"/>
      <c r="K18" s="518"/>
      <c r="L18" s="518"/>
      <c r="M18" s="518"/>
      <c r="N18" s="518"/>
      <c r="O18" s="518"/>
      <c r="P18" s="518"/>
      <c r="Q18" s="518"/>
      <c r="S18" s="43"/>
    </row>
    <row r="19" spans="1:19" ht="16" customHeight="1" x14ac:dyDescent="0.2">
      <c r="A19" s="42"/>
      <c r="B19" s="41"/>
      <c r="F19" s="39"/>
      <c r="I19" s="518"/>
      <c r="J19" s="518"/>
      <c r="K19" s="518"/>
      <c r="L19" s="518"/>
      <c r="M19" s="518"/>
      <c r="N19" s="518"/>
      <c r="O19" s="518"/>
      <c r="P19" s="518"/>
      <c r="Q19" s="518"/>
      <c r="S19" s="43"/>
    </row>
    <row r="20" spans="1:19" ht="16" customHeight="1" x14ac:dyDescent="0.2">
      <c r="A20" s="42"/>
      <c r="B20" s="41"/>
      <c r="C20" s="414" t="str">
        <f>'3. Community Representation'!H12</f>
        <v>✗</v>
      </c>
      <c r="D20" s="418" t="s">
        <v>111</v>
      </c>
      <c r="E20" s="418"/>
      <c r="F20" s="410" t="str">
        <f>CONCATENATE("completed: ",4-'3. Community Representation'!H63,"/4")</f>
        <v>completed: 0/4</v>
      </c>
      <c r="H20" s="23" t="s">
        <v>167</v>
      </c>
      <c r="I20" s="518"/>
      <c r="J20" s="518"/>
      <c r="K20" s="518"/>
      <c r="L20" s="518"/>
      <c r="M20" s="518"/>
      <c r="N20" s="518"/>
      <c r="O20" s="518"/>
      <c r="P20" s="518"/>
      <c r="Q20" s="518"/>
      <c r="S20" s="43"/>
    </row>
    <row r="21" spans="1:19" ht="16" customHeight="1" x14ac:dyDescent="0.2">
      <c r="A21" s="42"/>
      <c r="B21" s="274"/>
      <c r="C21" s="415"/>
      <c r="D21" s="419"/>
      <c r="E21" s="419"/>
      <c r="F21" s="411"/>
      <c r="I21" s="518"/>
      <c r="J21" s="518"/>
      <c r="K21" s="518"/>
      <c r="L21" s="518"/>
      <c r="M21" s="518"/>
      <c r="N21" s="518"/>
      <c r="O21" s="518"/>
      <c r="P21" s="518"/>
      <c r="Q21" s="518"/>
      <c r="S21" s="43"/>
    </row>
    <row r="22" spans="1:19" ht="16" customHeight="1" x14ac:dyDescent="0.2">
      <c r="A22" s="42"/>
      <c r="B22" s="41"/>
      <c r="C22" s="416"/>
      <c r="D22" s="420"/>
      <c r="E22" s="420"/>
      <c r="F22" s="276"/>
      <c r="H22" s="271"/>
      <c r="I22" s="522"/>
      <c r="J22" s="522"/>
      <c r="K22" s="522"/>
      <c r="L22" s="522"/>
      <c r="M22" s="522"/>
      <c r="N22" s="522"/>
      <c r="O22" s="522"/>
      <c r="P22" s="522"/>
      <c r="Q22" s="522"/>
      <c r="S22" s="43"/>
    </row>
    <row r="23" spans="1:19" ht="16" customHeight="1" x14ac:dyDescent="0.2">
      <c r="A23" s="42"/>
      <c r="B23" s="41"/>
      <c r="C23" s="272"/>
      <c r="D23" s="273"/>
      <c r="E23" s="273"/>
      <c r="F23" s="39"/>
      <c r="S23" s="43"/>
    </row>
    <row r="24" spans="1:19" ht="16" customHeight="1" thickBot="1" x14ac:dyDescent="0.25">
      <c r="A24" s="42"/>
      <c r="B24" s="41"/>
      <c r="C24" s="414" t="str">
        <f>'4.  Gender'!H12</f>
        <v>✗</v>
      </c>
      <c r="D24" s="423" t="s">
        <v>199</v>
      </c>
      <c r="E24" s="423"/>
      <c r="F24" s="410" t="str">
        <f>CONCATENATE("completed: ",3-'4.  Gender'!H63,"/3")</f>
        <v>completed: 0/3</v>
      </c>
      <c r="H24" s="442" t="s">
        <v>168</v>
      </c>
      <c r="I24" s="442"/>
      <c r="J24" s="442"/>
      <c r="K24" s="442"/>
      <c r="L24" s="442"/>
      <c r="M24" s="442"/>
      <c r="N24" s="442"/>
      <c r="O24" s="442"/>
      <c r="P24" s="442"/>
      <c r="Q24" s="442"/>
      <c r="S24" s="43"/>
    </row>
    <row r="25" spans="1:19" ht="16" customHeight="1" thickTop="1" x14ac:dyDescent="0.2">
      <c r="A25" s="42"/>
      <c r="B25" s="274"/>
      <c r="C25" s="415"/>
      <c r="D25" s="424"/>
      <c r="E25" s="424"/>
      <c r="F25" s="411"/>
      <c r="S25" s="43"/>
    </row>
    <row r="26" spans="1:19" ht="16" customHeight="1" x14ac:dyDescent="0.2">
      <c r="A26" s="42"/>
      <c r="B26" s="41"/>
      <c r="C26" s="416"/>
      <c r="D26" s="425"/>
      <c r="E26" s="425"/>
      <c r="F26" s="276"/>
      <c r="H26" s="412" t="str">
        <f>IF(R27=FALSE,"✗",IF(R28=TRUE,"✓","✗"))</f>
        <v>✗</v>
      </c>
      <c r="I26" s="434" t="s">
        <v>247</v>
      </c>
      <c r="J26" s="434"/>
      <c r="K26" s="434"/>
      <c r="L26" s="434"/>
      <c r="M26" s="434"/>
      <c r="N26" s="434"/>
      <c r="O26" s="449" t="s">
        <v>170</v>
      </c>
      <c r="P26" s="450"/>
      <c r="Q26" s="450"/>
      <c r="R26" s="22" t="s">
        <v>171</v>
      </c>
      <c r="S26" s="43"/>
    </row>
    <row r="27" spans="1:19" ht="16" customHeight="1" x14ac:dyDescent="0.2">
      <c r="A27" s="42"/>
      <c r="B27" s="41"/>
      <c r="C27" s="272"/>
      <c r="D27" s="273"/>
      <c r="E27" s="273"/>
      <c r="F27" s="39"/>
      <c r="H27" s="412"/>
      <c r="I27" s="434"/>
      <c r="J27" s="434"/>
      <c r="K27" s="434"/>
      <c r="L27" s="434"/>
      <c r="M27" s="434"/>
      <c r="N27" s="434"/>
      <c r="O27" s="450"/>
      <c r="P27" s="450"/>
      <c r="Q27" s="450"/>
      <c r="R27" s="23" t="b">
        <f>ISNUMBER(SEARCH(R26,O26))</f>
        <v>1</v>
      </c>
      <c r="S27" s="43"/>
    </row>
    <row r="28" spans="1:19" ht="16" customHeight="1" x14ac:dyDescent="0.2">
      <c r="A28" s="42"/>
      <c r="B28" s="41"/>
      <c r="C28" s="414" t="str">
        <f>'5. Marginalized &amp; Vulnerable'!H12</f>
        <v>✗</v>
      </c>
      <c r="D28" s="417" t="s">
        <v>172</v>
      </c>
      <c r="E28" s="418"/>
      <c r="F28" s="410" t="str">
        <f>CONCATENATE("completed: ",4-'5. Marginalized &amp; Vulnerable'!H66,"/4")</f>
        <v>completed: 0/4</v>
      </c>
      <c r="H28" s="412"/>
      <c r="I28" s="434"/>
      <c r="J28" s="434"/>
      <c r="K28" s="434"/>
      <c r="L28" s="434"/>
      <c r="M28" s="434"/>
      <c r="N28" s="434"/>
      <c r="O28" s="450"/>
      <c r="P28" s="450"/>
      <c r="Q28" s="450"/>
      <c r="R28" s="23" t="b">
        <v>0</v>
      </c>
      <c r="S28" s="43"/>
    </row>
    <row r="29" spans="1:19" ht="16" customHeight="1" x14ac:dyDescent="0.2">
      <c r="A29" s="42"/>
      <c r="B29" s="274"/>
      <c r="C29" s="415"/>
      <c r="D29" s="419"/>
      <c r="E29" s="419"/>
      <c r="F29" s="411"/>
      <c r="H29" s="412"/>
      <c r="I29" s="435" t="s">
        <v>173</v>
      </c>
      <c r="J29" s="435"/>
      <c r="K29" s="435"/>
      <c r="L29" s="435"/>
      <c r="M29" s="435"/>
      <c r="O29" s="448" t="str">
        <f>IF(R28=FALSE,"     Confirm evidence link",IF(R27=FALSE,"     Please insert link above","     Evidence link confirmed"))</f>
        <v xml:space="preserve">     Confirm evidence link</v>
      </c>
      <c r="P29" s="448"/>
      <c r="Q29" s="448"/>
      <c r="S29" s="43"/>
    </row>
    <row r="30" spans="1:19" ht="16" customHeight="1" x14ac:dyDescent="0.2">
      <c r="A30" s="42"/>
      <c r="B30" s="41"/>
      <c r="C30" s="416"/>
      <c r="D30" s="420"/>
      <c r="E30" s="420"/>
      <c r="F30" s="276"/>
      <c r="H30" s="412"/>
      <c r="I30" s="435"/>
      <c r="J30" s="435"/>
      <c r="K30" s="435"/>
      <c r="L30" s="435"/>
      <c r="M30" s="435"/>
      <c r="O30" s="448"/>
      <c r="P30" s="448"/>
      <c r="Q30" s="448"/>
      <c r="S30" s="43"/>
    </row>
    <row r="31" spans="1:19" ht="16" customHeight="1" x14ac:dyDescent="0.2">
      <c r="A31" s="42"/>
      <c r="B31" s="41"/>
      <c r="C31" s="272"/>
      <c r="D31" s="273"/>
      <c r="E31" s="273"/>
      <c r="F31" s="39"/>
      <c r="H31" s="49"/>
      <c r="I31" s="49"/>
      <c r="J31" s="49"/>
      <c r="K31" s="49"/>
      <c r="L31" s="49"/>
      <c r="M31" s="49"/>
      <c r="N31" s="49"/>
      <c r="O31" s="49"/>
      <c r="P31" s="49"/>
      <c r="Q31" s="49"/>
      <c r="S31" s="43"/>
    </row>
    <row r="32" spans="1:19" ht="16" customHeight="1" x14ac:dyDescent="0.2">
      <c r="A32" s="42"/>
      <c r="B32" s="41"/>
      <c r="C32" s="414" t="str">
        <f>'6. Institutional Capacity'!H12</f>
        <v>✗</v>
      </c>
      <c r="D32" s="418" t="s">
        <v>140</v>
      </c>
      <c r="E32" s="418"/>
      <c r="F32" s="410" t="str">
        <f>CONCATENATE("completed: ",6-'6. Institutional Capacity'!H75,"/6")</f>
        <v>completed: 0/6</v>
      </c>
      <c r="S32" s="43"/>
    </row>
    <row r="33" spans="1:19" ht="16" customHeight="1" x14ac:dyDescent="0.2">
      <c r="A33" s="42"/>
      <c r="B33" s="274"/>
      <c r="C33" s="415"/>
      <c r="D33" s="419"/>
      <c r="E33" s="419"/>
      <c r="F33" s="411"/>
      <c r="H33" s="412" t="str">
        <f>IF(R34=FALSE,"✗",IF(R35=TRUE,"✓","✗"))</f>
        <v>✗</v>
      </c>
      <c r="I33" s="434" t="s">
        <v>248</v>
      </c>
      <c r="J33" s="434"/>
      <c r="K33" s="434"/>
      <c r="L33" s="434"/>
      <c r="M33" s="434"/>
      <c r="N33" s="434"/>
      <c r="O33" s="449" t="s">
        <v>170</v>
      </c>
      <c r="P33" s="450"/>
      <c r="Q33" s="450"/>
      <c r="R33" s="22" t="s">
        <v>171</v>
      </c>
      <c r="S33" s="43"/>
    </row>
    <row r="34" spans="1:19" ht="16" customHeight="1" x14ac:dyDescent="0.2">
      <c r="A34" s="42"/>
      <c r="B34" s="41"/>
      <c r="C34" s="416"/>
      <c r="D34" s="420"/>
      <c r="E34" s="420"/>
      <c r="F34" s="276"/>
      <c r="H34" s="412"/>
      <c r="I34" s="434"/>
      <c r="J34" s="434"/>
      <c r="K34" s="434"/>
      <c r="L34" s="434"/>
      <c r="M34" s="434"/>
      <c r="N34" s="434"/>
      <c r="O34" s="450"/>
      <c r="P34" s="450"/>
      <c r="Q34" s="450"/>
      <c r="R34" s="23" t="b">
        <f>ISNUMBER(SEARCH(R33,O33))</f>
        <v>1</v>
      </c>
      <c r="S34" s="43"/>
    </row>
    <row r="35" spans="1:19" ht="16" customHeight="1" x14ac:dyDescent="0.2">
      <c r="A35" s="42"/>
      <c r="B35" s="41"/>
      <c r="C35" s="272"/>
      <c r="D35" s="273"/>
      <c r="E35" s="273"/>
      <c r="F35" s="39"/>
      <c r="H35" s="412"/>
      <c r="I35" s="434"/>
      <c r="J35" s="434"/>
      <c r="K35" s="434"/>
      <c r="L35" s="434"/>
      <c r="M35" s="434"/>
      <c r="N35" s="434"/>
      <c r="O35" s="450"/>
      <c r="P35" s="450"/>
      <c r="Q35" s="450"/>
      <c r="R35" s="23" t="b">
        <v>0</v>
      </c>
      <c r="S35" s="43"/>
    </row>
    <row r="36" spans="1:19" ht="16" customHeight="1" x14ac:dyDescent="0.2">
      <c r="A36" s="42"/>
      <c r="B36" s="41"/>
      <c r="C36" s="414" t="str">
        <f>'7. Technical Capacity'!H12</f>
        <v>✗</v>
      </c>
      <c r="D36" s="486" t="s">
        <v>175</v>
      </c>
      <c r="E36" s="486"/>
      <c r="F36" s="410" t="str">
        <f>CONCATENATE("completed: ",5-'7. Technical Capacity'!H63,"/5")</f>
        <v>completed: 0/5</v>
      </c>
      <c r="H36" s="412"/>
      <c r="I36" s="467" t="s">
        <v>173</v>
      </c>
      <c r="J36" s="467"/>
      <c r="K36" s="467"/>
      <c r="L36" s="467"/>
      <c r="M36" s="467"/>
      <c r="O36" s="448" t="str">
        <f>IF(R35=FALSE,"     Confirm evidence link",IF(R34=FALSE,"     Please insert link above","     Evidence link confirmed"))</f>
        <v xml:space="preserve">     Confirm evidence link</v>
      </c>
      <c r="P36" s="448"/>
      <c r="Q36" s="448"/>
      <c r="S36" s="43"/>
    </row>
    <row r="37" spans="1:19" ht="16" customHeight="1" x14ac:dyDescent="0.2">
      <c r="A37" s="42"/>
      <c r="B37" s="274"/>
      <c r="C37" s="415"/>
      <c r="D37" s="487"/>
      <c r="E37" s="487"/>
      <c r="F37" s="411"/>
      <c r="H37" s="412"/>
      <c r="I37" s="467"/>
      <c r="J37" s="467"/>
      <c r="K37" s="467"/>
      <c r="L37" s="467"/>
      <c r="M37" s="467"/>
      <c r="O37" s="448"/>
      <c r="P37" s="448"/>
      <c r="Q37" s="448"/>
      <c r="S37" s="43"/>
    </row>
    <row r="38" spans="1:19" ht="16" customHeight="1" x14ac:dyDescent="0.2">
      <c r="A38" s="42"/>
      <c r="B38" s="41"/>
      <c r="C38" s="416"/>
      <c r="D38" s="488"/>
      <c r="E38" s="488"/>
      <c r="F38" s="276"/>
      <c r="H38" s="49"/>
      <c r="I38" s="49"/>
      <c r="J38" s="49"/>
      <c r="K38" s="49"/>
      <c r="L38" s="49"/>
      <c r="M38" s="49"/>
      <c r="N38" s="49"/>
      <c r="O38" s="49"/>
      <c r="P38" s="49"/>
      <c r="Q38" s="49"/>
      <c r="S38" s="43"/>
    </row>
    <row r="39" spans="1:19" ht="16" customHeight="1" x14ac:dyDescent="0.2">
      <c r="A39" s="42"/>
      <c r="B39" s="41"/>
      <c r="C39" s="44"/>
      <c r="D39" s="293"/>
      <c r="E39" s="293"/>
      <c r="F39" s="39"/>
      <c r="S39" s="43"/>
    </row>
    <row r="40" spans="1:19" ht="16" customHeight="1" x14ac:dyDescent="0.2">
      <c r="A40" s="42"/>
      <c r="B40" s="41"/>
      <c r="C40" s="272"/>
      <c r="D40" s="273"/>
      <c r="E40" s="273"/>
      <c r="F40" s="39"/>
      <c r="H40" s="412" t="str">
        <f>IF(R41=FALSE,"✗",IF(R42=TRUE,"✓","✗"))</f>
        <v>✗</v>
      </c>
      <c r="I40" s="338" t="s">
        <v>249</v>
      </c>
      <c r="J40" s="338"/>
      <c r="K40" s="338"/>
      <c r="L40" s="338"/>
      <c r="M40" s="338"/>
      <c r="N40" s="338"/>
      <c r="O40" s="449" t="s">
        <v>170</v>
      </c>
      <c r="P40" s="450"/>
      <c r="Q40" s="450"/>
      <c r="S40" s="43"/>
    </row>
    <row r="41" spans="1:19" ht="16" customHeight="1" x14ac:dyDescent="0.2">
      <c r="A41" s="42"/>
      <c r="B41" s="41"/>
      <c r="C41" s="414" t="str">
        <f>'8. Multi-Stakeholder Working'!H12</f>
        <v>✗</v>
      </c>
      <c r="D41" s="417" t="s">
        <v>176</v>
      </c>
      <c r="E41" s="418"/>
      <c r="F41" s="410" t="str">
        <f>CONCATENATE("completed: ",2-'8. Multi-Stakeholder Working'!H63,"/2")</f>
        <v>completed: 0/2</v>
      </c>
      <c r="H41" s="412"/>
      <c r="I41" s="338"/>
      <c r="J41" s="338"/>
      <c r="K41" s="338"/>
      <c r="L41" s="338"/>
      <c r="M41" s="338"/>
      <c r="N41" s="338"/>
      <c r="O41" s="450"/>
      <c r="P41" s="450"/>
      <c r="Q41" s="450"/>
      <c r="R41" s="22" t="s">
        <v>171</v>
      </c>
      <c r="S41" s="43"/>
    </row>
    <row r="42" spans="1:19" ht="25" customHeight="1" x14ac:dyDescent="0.2">
      <c r="A42" s="42"/>
      <c r="B42" s="274"/>
      <c r="C42" s="415"/>
      <c r="D42" s="419"/>
      <c r="E42" s="419"/>
      <c r="F42" s="411"/>
      <c r="H42" s="412"/>
      <c r="I42" s="338"/>
      <c r="J42" s="338"/>
      <c r="K42" s="338"/>
      <c r="L42" s="338"/>
      <c r="M42" s="338"/>
      <c r="N42" s="338"/>
      <c r="O42" s="450"/>
      <c r="P42" s="450"/>
      <c r="Q42" s="450"/>
      <c r="R42" s="23" t="b">
        <f>ISNUMBER(SEARCH(R41,O41))</f>
        <v>0</v>
      </c>
      <c r="S42" s="43"/>
    </row>
    <row r="43" spans="1:19" ht="16" customHeight="1" x14ac:dyDescent="0.2">
      <c r="A43" s="42"/>
      <c r="B43" s="41"/>
      <c r="C43" s="416"/>
      <c r="D43" s="420"/>
      <c r="E43" s="420"/>
      <c r="F43" s="276"/>
      <c r="H43" s="412"/>
      <c r="I43" s="497" t="s">
        <v>173</v>
      </c>
      <c r="J43" s="497"/>
      <c r="K43" s="497"/>
      <c r="L43" s="497"/>
      <c r="M43" s="497"/>
      <c r="O43" s="521" t="str">
        <f>IF(R43=FALSE,"     Confirm evidence link",IF(R42=FALSE,"     Please insert link above","     Evidence link confirmed"))</f>
        <v xml:space="preserve">     Confirm evidence link</v>
      </c>
      <c r="P43" s="521"/>
      <c r="Q43" s="521"/>
      <c r="R43" s="23" t="b">
        <v>0</v>
      </c>
      <c r="S43" s="43"/>
    </row>
    <row r="44" spans="1:19" ht="16" customHeight="1" x14ac:dyDescent="0.2">
      <c r="A44" s="42"/>
      <c r="B44" s="41"/>
      <c r="C44" s="272"/>
      <c r="D44" s="273"/>
      <c r="E44" s="273"/>
      <c r="F44" s="39"/>
      <c r="H44" s="412"/>
      <c r="I44" s="497"/>
      <c r="J44" s="497"/>
      <c r="K44" s="497"/>
      <c r="L44" s="497"/>
      <c r="M44" s="497"/>
      <c r="O44" s="521"/>
      <c r="P44" s="521"/>
      <c r="Q44" s="521"/>
      <c r="S44" s="43"/>
    </row>
    <row r="45" spans="1:19" ht="16" customHeight="1" x14ac:dyDescent="0.2">
      <c r="A45" s="42"/>
      <c r="B45" s="41"/>
      <c r="C45" s="414" t="str">
        <f>'9. Cross-Cultural Understanding'!H12</f>
        <v>✗</v>
      </c>
      <c r="D45" s="463" t="s">
        <v>178</v>
      </c>
      <c r="E45" s="464"/>
      <c r="F45" s="410" t="str">
        <f>CONCATENATE("completed: ",5-'9. Cross-Cultural Understanding'!H66,"/5")</f>
        <v>completed: 0/5</v>
      </c>
      <c r="H45" s="49"/>
      <c r="I45" s="49"/>
      <c r="J45" s="49"/>
      <c r="K45" s="49"/>
      <c r="L45" s="49"/>
      <c r="M45" s="49"/>
      <c r="N45" s="49"/>
      <c r="O45" s="49"/>
      <c r="P45" s="49"/>
      <c r="Q45" s="49"/>
      <c r="S45" s="43"/>
    </row>
    <row r="46" spans="1:19" ht="16" customHeight="1" x14ac:dyDescent="0.2">
      <c r="A46" s="42"/>
      <c r="B46" s="274"/>
      <c r="C46" s="415"/>
      <c r="D46" s="465"/>
      <c r="E46" s="465"/>
      <c r="F46" s="411"/>
      <c r="H46" s="412" t="str">
        <f>IF(R47=FALSE,"✗",IF(R48=TRUE,"✓","✗"))</f>
        <v>✗</v>
      </c>
      <c r="I46" s="434" t="s">
        <v>250</v>
      </c>
      <c r="J46" s="434"/>
      <c r="K46" s="434"/>
      <c r="L46" s="434"/>
      <c r="M46" s="434"/>
      <c r="N46" s="434"/>
      <c r="O46" s="449" t="s">
        <v>170</v>
      </c>
      <c r="P46" s="450"/>
      <c r="Q46" s="450"/>
      <c r="R46" s="22" t="s">
        <v>171</v>
      </c>
      <c r="S46" s="43"/>
    </row>
    <row r="47" spans="1:19" ht="16" customHeight="1" x14ac:dyDescent="0.2">
      <c r="A47" s="42"/>
      <c r="B47" s="41"/>
      <c r="C47" s="416"/>
      <c r="D47" s="466"/>
      <c r="E47" s="466"/>
      <c r="F47" s="276"/>
      <c r="H47" s="412"/>
      <c r="I47" s="434"/>
      <c r="J47" s="434"/>
      <c r="K47" s="434"/>
      <c r="L47" s="434"/>
      <c r="M47" s="434"/>
      <c r="N47" s="434"/>
      <c r="O47" s="450"/>
      <c r="P47" s="450"/>
      <c r="Q47" s="450"/>
      <c r="R47" s="23" t="b">
        <f>ISNUMBER(SEARCH(R46,O46))</f>
        <v>1</v>
      </c>
      <c r="S47" s="43"/>
    </row>
    <row r="48" spans="1:19" ht="25" customHeight="1" x14ac:dyDescent="0.2">
      <c r="A48" s="42"/>
      <c r="B48" s="41"/>
      <c r="C48" s="272"/>
      <c r="D48" s="273"/>
      <c r="E48" s="273"/>
      <c r="F48" s="39"/>
      <c r="H48" s="412"/>
      <c r="I48" s="434"/>
      <c r="J48" s="434"/>
      <c r="K48" s="434"/>
      <c r="L48" s="434"/>
      <c r="M48" s="434"/>
      <c r="N48" s="434"/>
      <c r="O48" s="450"/>
      <c r="P48" s="450"/>
      <c r="Q48" s="450"/>
      <c r="R48" s="23" t="b">
        <v>0</v>
      </c>
      <c r="S48" s="43"/>
    </row>
    <row r="49" spans="1:19" ht="16" customHeight="1" x14ac:dyDescent="0.2">
      <c r="A49" s="42"/>
      <c r="B49" s="41"/>
      <c r="C49" s="414" t="str">
        <f>'10. Collaborative Design'!H12</f>
        <v>✗</v>
      </c>
      <c r="D49" s="417" t="s">
        <v>180</v>
      </c>
      <c r="E49" s="418"/>
      <c r="F49" s="410" t="str">
        <f>CONCATENATE("completed: ",4-'10. Collaborative Design'!H66,"/4")</f>
        <v>completed: 0/4</v>
      </c>
      <c r="H49" s="412"/>
      <c r="I49" s="435" t="s">
        <v>173</v>
      </c>
      <c r="J49" s="435"/>
      <c r="K49" s="435"/>
      <c r="L49" s="435"/>
      <c r="M49" s="435"/>
      <c r="O49" s="448" t="str">
        <f>IF(R48=FALSE,"     Confirm evidence link",IF(R47=FALSE,"     Please insert link above","     Evidence link confirmed"))</f>
        <v xml:space="preserve">     Confirm evidence link</v>
      </c>
      <c r="P49" s="448"/>
      <c r="Q49" s="448"/>
      <c r="S49" s="43"/>
    </row>
    <row r="50" spans="1:19" ht="16" customHeight="1" x14ac:dyDescent="0.2">
      <c r="A50" s="42"/>
      <c r="B50" s="274"/>
      <c r="C50" s="415"/>
      <c r="D50" s="419"/>
      <c r="E50" s="419"/>
      <c r="F50" s="411"/>
      <c r="H50" s="412"/>
      <c r="I50" s="435"/>
      <c r="J50" s="435"/>
      <c r="K50" s="435"/>
      <c r="L50" s="435"/>
      <c r="M50" s="435"/>
      <c r="O50" s="448"/>
      <c r="P50" s="448"/>
      <c r="Q50" s="448"/>
      <c r="S50" s="43"/>
    </row>
    <row r="51" spans="1:19" ht="16" customHeight="1" thickBot="1" x14ac:dyDescent="0.25">
      <c r="A51" s="277"/>
      <c r="C51" s="416"/>
      <c r="D51" s="420"/>
      <c r="E51" s="420"/>
      <c r="F51" s="276"/>
      <c r="H51" s="70"/>
      <c r="I51" s="70"/>
      <c r="J51" s="70"/>
      <c r="K51" s="70"/>
      <c r="L51" s="70"/>
      <c r="M51" s="70"/>
      <c r="N51" s="70"/>
      <c r="O51" s="70"/>
      <c r="P51" s="70"/>
      <c r="Q51" s="70"/>
      <c r="S51" s="43"/>
    </row>
    <row r="52" spans="1:19" ht="16" customHeight="1" thickTop="1" x14ac:dyDescent="0.2">
      <c r="A52" s="42"/>
      <c r="B52" s="41"/>
      <c r="D52" s="273"/>
      <c r="E52" s="273"/>
      <c r="F52" s="39"/>
      <c r="S52" s="43"/>
    </row>
    <row r="53" spans="1:19" ht="16" customHeight="1" x14ac:dyDescent="0.2">
      <c r="A53" s="42"/>
      <c r="B53" s="41"/>
      <c r="C53" s="414" t="str">
        <f>'11. Policies &amp; Procedures'!H12</f>
        <v>✗</v>
      </c>
      <c r="D53" s="423" t="s">
        <v>134</v>
      </c>
      <c r="E53" s="423"/>
      <c r="F53" s="410" t="str">
        <f>CONCATENATE("completed: ",7-'11. Policies &amp; Procedures'!H85,"/7")</f>
        <v>completed: 0/7</v>
      </c>
      <c r="O53" s="446"/>
      <c r="P53" s="446"/>
      <c r="Q53" s="446"/>
      <c r="S53" s="43"/>
    </row>
    <row r="54" spans="1:19" ht="16" customHeight="1" x14ac:dyDescent="0.2">
      <c r="A54" s="42"/>
      <c r="B54" s="274"/>
      <c r="C54" s="415"/>
      <c r="D54" s="424"/>
      <c r="E54" s="424"/>
      <c r="F54" s="411"/>
      <c r="O54" s="446"/>
      <c r="P54" s="446"/>
      <c r="Q54" s="446"/>
      <c r="S54" s="43"/>
    </row>
    <row r="55" spans="1:19" ht="16" customHeight="1" x14ac:dyDescent="0.2">
      <c r="A55" s="42"/>
      <c r="B55" s="41"/>
      <c r="C55" s="416"/>
      <c r="D55" s="425"/>
      <c r="E55" s="425"/>
      <c r="F55" s="276"/>
      <c r="O55" s="446"/>
      <c r="P55" s="446"/>
      <c r="Q55" s="446"/>
      <c r="S55" s="43"/>
    </row>
    <row r="56" spans="1:19" ht="16" customHeight="1" thickBot="1" x14ac:dyDescent="0.25">
      <c r="A56" s="42"/>
      <c r="B56" s="41"/>
      <c r="C56" s="272"/>
      <c r="D56" s="273"/>
      <c r="E56" s="273"/>
      <c r="F56" s="39"/>
      <c r="O56" s="448"/>
      <c r="P56" s="448"/>
      <c r="Q56" s="448"/>
      <c r="S56" s="43"/>
    </row>
    <row r="57" spans="1:19" ht="16" customHeight="1" x14ac:dyDescent="0.2">
      <c r="A57" s="42"/>
      <c r="B57" s="41"/>
      <c r="C57" s="439" t="str">
        <f>'12. Dedicated Personnel'!H12</f>
        <v>✗</v>
      </c>
      <c r="D57" s="458" t="s">
        <v>150</v>
      </c>
      <c r="E57" s="458"/>
      <c r="F57" s="428" t="str">
        <f>CONCATENATE("completed: ",4-'12. Dedicated Personnel'!H71,"/4")</f>
        <v>completed: 0/4</v>
      </c>
      <c r="O57" s="448"/>
      <c r="P57" s="448"/>
      <c r="Q57" s="448"/>
      <c r="S57" s="43"/>
    </row>
    <row r="58" spans="1:19" ht="16" customHeight="1" x14ac:dyDescent="0.2">
      <c r="A58" s="42"/>
      <c r="B58" s="274"/>
      <c r="C58" s="440"/>
      <c r="D58" s="459"/>
      <c r="E58" s="459"/>
      <c r="F58" s="429"/>
      <c r="S58" s="43"/>
    </row>
    <row r="59" spans="1:19" ht="16" customHeight="1" thickBot="1" x14ac:dyDescent="0.25">
      <c r="A59" s="42"/>
      <c r="B59" s="41"/>
      <c r="C59" s="441"/>
      <c r="D59" s="460"/>
      <c r="E59" s="460"/>
      <c r="F59" s="270"/>
      <c r="S59" s="43"/>
    </row>
    <row r="60" spans="1:19" ht="16" customHeight="1" x14ac:dyDescent="0.2">
      <c r="A60" s="42"/>
      <c r="B60" s="41"/>
      <c r="C60" s="272"/>
      <c r="D60" s="273"/>
      <c r="E60" s="273"/>
      <c r="F60" s="39"/>
      <c r="S60" s="43"/>
    </row>
    <row r="61" spans="1:19" ht="16" customHeight="1" x14ac:dyDescent="0.2">
      <c r="A61" s="42"/>
      <c r="B61" s="41"/>
      <c r="C61" s="414" t="str">
        <f>'13. Recognition of Customary'!H12</f>
        <v>✗</v>
      </c>
      <c r="D61" s="417" t="s">
        <v>181</v>
      </c>
      <c r="E61" s="418"/>
      <c r="F61" s="421" t="str">
        <f>CONCATENATE("completed: ",3-'13. Recognition of Customary'!H65,"/3")</f>
        <v>completed: 0/3</v>
      </c>
      <c r="S61" s="43"/>
    </row>
    <row r="62" spans="1:19" ht="16" customHeight="1" x14ac:dyDescent="0.2">
      <c r="A62" s="42"/>
      <c r="B62" s="274"/>
      <c r="C62" s="415"/>
      <c r="D62" s="419"/>
      <c r="E62" s="419"/>
      <c r="F62" s="422"/>
      <c r="S62" s="43"/>
    </row>
    <row r="63" spans="1:19" ht="16" customHeight="1" x14ac:dyDescent="0.2">
      <c r="C63" s="416"/>
      <c r="D63" s="420"/>
      <c r="E63" s="420"/>
      <c r="F63" s="276"/>
      <c r="S63" s="43"/>
    </row>
    <row r="64" spans="1:19" ht="16" customHeight="1" x14ac:dyDescent="0.2">
      <c r="A64" s="42"/>
      <c r="D64" s="273"/>
      <c r="E64" s="273"/>
      <c r="S64" s="43"/>
    </row>
    <row r="65" spans="1:19" ht="16" customHeight="1" x14ac:dyDescent="0.2">
      <c r="A65" s="42"/>
      <c r="S65" s="43"/>
    </row>
    <row r="66" spans="1:19" ht="16" customHeight="1" x14ac:dyDescent="0.2">
      <c r="A66" s="42"/>
      <c r="S66" s="43"/>
    </row>
    <row r="67" spans="1:19" ht="16" customHeight="1" x14ac:dyDescent="0.2">
      <c r="A67" s="42"/>
      <c r="S67" s="43"/>
    </row>
    <row r="68" spans="1:19" ht="16" customHeight="1" x14ac:dyDescent="0.2">
      <c r="A68" s="42"/>
      <c r="S68" s="43"/>
    </row>
    <row r="69" spans="1:19" ht="16" customHeight="1" x14ac:dyDescent="0.2">
      <c r="A69" s="42"/>
      <c r="S69" s="43"/>
    </row>
    <row r="70" spans="1:19" ht="16" hidden="1" customHeight="1" x14ac:dyDescent="0.2">
      <c r="A70" s="42"/>
      <c r="S70" s="43"/>
    </row>
    <row r="71" spans="1:19" ht="16" hidden="1" customHeight="1" x14ac:dyDescent="0.2">
      <c r="A71" s="42"/>
      <c r="H71" s="72">
        <f>COUNTIF(H26:H58,"✗")</f>
        <v>4</v>
      </c>
      <c r="I71" s="23" t="s">
        <v>189</v>
      </c>
      <c r="S71" s="43"/>
    </row>
    <row r="72" spans="1:19" ht="16" hidden="1" customHeight="1" x14ac:dyDescent="0.2">
      <c r="A72" s="42"/>
      <c r="S72" s="43"/>
    </row>
    <row r="73" spans="1:19" ht="16" hidden="1" customHeight="1" x14ac:dyDescent="0.2">
      <c r="A73" s="42"/>
      <c r="S73" s="43"/>
    </row>
    <row r="74" spans="1:19" ht="16" hidden="1" customHeight="1" x14ac:dyDescent="0.2">
      <c r="A74" s="42"/>
      <c r="S74" s="43"/>
    </row>
    <row r="75" spans="1:19" ht="16" hidden="1" customHeight="1" x14ac:dyDescent="0.2">
      <c r="A75" s="42"/>
      <c r="S75" s="43"/>
    </row>
    <row r="76" spans="1:19" ht="16" hidden="1" customHeight="1" x14ac:dyDescent="0.2">
      <c r="A76" s="42"/>
      <c r="S76" s="43"/>
    </row>
    <row r="77" spans="1:19" ht="16" hidden="1" customHeight="1" x14ac:dyDescent="0.2">
      <c r="A77" s="42"/>
      <c r="S77" s="43"/>
    </row>
    <row r="78" spans="1:19" ht="16" hidden="1" customHeight="1" x14ac:dyDescent="0.2">
      <c r="A78" s="42"/>
      <c r="S78" s="43"/>
    </row>
    <row r="79" spans="1:19" ht="16" hidden="1" customHeight="1" x14ac:dyDescent="0.2">
      <c r="A79" s="42"/>
      <c r="S79" s="43"/>
    </row>
    <row r="80" spans="1:19" ht="16" hidden="1" customHeight="1" x14ac:dyDescent="0.2">
      <c r="A80" s="42"/>
      <c r="S80" s="43"/>
    </row>
    <row r="81" spans="1:19" ht="16" hidden="1" customHeight="1" x14ac:dyDescent="0.2">
      <c r="A81" s="42"/>
      <c r="S81" s="43"/>
    </row>
    <row r="82" spans="1:19" ht="16" hidden="1" customHeight="1" x14ac:dyDescent="0.2">
      <c r="A82" s="42"/>
      <c r="S82" s="43"/>
    </row>
    <row r="83" spans="1:19" ht="16" hidden="1" customHeight="1" x14ac:dyDescent="0.2">
      <c r="A83" s="42"/>
      <c r="S83" s="43"/>
    </row>
    <row r="84" spans="1:19" ht="16" hidden="1" customHeight="1" x14ac:dyDescent="0.2">
      <c r="A84" s="42"/>
      <c r="S84" s="43"/>
    </row>
    <row r="85" spans="1:19" ht="16" hidden="1" customHeight="1" x14ac:dyDescent="0.2">
      <c r="A85" s="42"/>
      <c r="S85" s="43"/>
    </row>
    <row r="86" spans="1:19" ht="16" hidden="1" customHeight="1" x14ac:dyDescent="0.2">
      <c r="A86" s="42"/>
      <c r="S86" s="43"/>
    </row>
    <row r="87" spans="1:19" ht="16" hidden="1" customHeight="1" x14ac:dyDescent="0.2">
      <c r="A87" s="42"/>
      <c r="S87" s="43"/>
    </row>
    <row r="88" spans="1:19" ht="16" hidden="1" customHeight="1" x14ac:dyDescent="0.2">
      <c r="A88" s="42"/>
      <c r="S88" s="43"/>
    </row>
    <row r="89" spans="1:19" ht="16" hidden="1" customHeight="1" x14ac:dyDescent="0.2">
      <c r="A89" s="42"/>
      <c r="S89" s="43"/>
    </row>
    <row r="90" spans="1:19" ht="16" hidden="1" customHeight="1" x14ac:dyDescent="0.2">
      <c r="A90" s="42"/>
      <c r="S90" s="43"/>
    </row>
    <row r="91" spans="1:19" ht="16" hidden="1" customHeight="1" x14ac:dyDescent="0.2">
      <c r="A91" s="42"/>
      <c r="S91" s="43"/>
    </row>
    <row r="92" spans="1:19" hidden="1" x14ac:dyDescent="0.2">
      <c r="A92" s="42"/>
      <c r="S92" s="43"/>
    </row>
    <row r="93" spans="1:19" hidden="1" x14ac:dyDescent="0.2">
      <c r="A93" s="42"/>
      <c r="S93" s="43"/>
    </row>
    <row r="94" spans="1:19" hidden="1" x14ac:dyDescent="0.2">
      <c r="A94" s="42"/>
      <c r="S94" s="43"/>
    </row>
    <row r="95" spans="1:19" hidden="1" x14ac:dyDescent="0.2">
      <c r="A95" s="42"/>
      <c r="S95" s="43"/>
    </row>
    <row r="96" spans="1:19" hidden="1" x14ac:dyDescent="0.2">
      <c r="A96" s="42"/>
      <c r="S96" s="43"/>
    </row>
    <row r="97" spans="1:19" hidden="1" x14ac:dyDescent="0.2">
      <c r="A97" s="42"/>
      <c r="S97" s="43"/>
    </row>
    <row r="98" spans="1:19" hidden="1" x14ac:dyDescent="0.2">
      <c r="A98" s="42"/>
      <c r="S98" s="43"/>
    </row>
    <row r="99" spans="1:19" hidden="1" x14ac:dyDescent="0.2">
      <c r="A99" s="42"/>
      <c r="S99" s="43"/>
    </row>
    <row r="100" spans="1:19" hidden="1" x14ac:dyDescent="0.2">
      <c r="A100" s="42"/>
      <c r="S100" s="43"/>
    </row>
    <row r="101" spans="1:19" hidden="1" x14ac:dyDescent="0.2">
      <c r="A101" s="42"/>
      <c r="S101" s="43"/>
    </row>
    <row r="102" spans="1:19" hidden="1" x14ac:dyDescent="0.2">
      <c r="A102" s="42"/>
      <c r="S102" s="43"/>
    </row>
    <row r="103" spans="1:19" hidden="1" x14ac:dyDescent="0.2">
      <c r="A103" s="42"/>
      <c r="S103" s="43"/>
    </row>
    <row r="104" spans="1:19" hidden="1" x14ac:dyDescent="0.2">
      <c r="A104" s="42"/>
      <c r="S104" s="43"/>
    </row>
    <row r="105" spans="1:19" hidden="1" x14ac:dyDescent="0.2">
      <c r="A105" s="42"/>
      <c r="S105" s="43"/>
    </row>
    <row r="106" spans="1:19" hidden="1" x14ac:dyDescent="0.2">
      <c r="A106" s="42"/>
      <c r="S106" s="43"/>
    </row>
    <row r="107" spans="1:19" hidden="1" x14ac:dyDescent="0.2">
      <c r="A107" s="42"/>
      <c r="S107" s="43"/>
    </row>
    <row r="108" spans="1:19" hidden="1" x14ac:dyDescent="0.2">
      <c r="A108" s="42"/>
      <c r="S108" s="43"/>
    </row>
    <row r="109" spans="1:19" hidden="1" x14ac:dyDescent="0.2">
      <c r="A109" s="42"/>
      <c r="S109" s="43"/>
    </row>
    <row r="110" spans="1:19" hidden="1" x14ac:dyDescent="0.2">
      <c r="A110" s="42"/>
      <c r="S110" s="43"/>
    </row>
    <row r="111" spans="1:19" hidden="1" x14ac:dyDescent="0.2">
      <c r="A111" s="42"/>
      <c r="S111" s="43"/>
    </row>
    <row r="112" spans="1:19" hidden="1" x14ac:dyDescent="0.2">
      <c r="A112" s="42"/>
      <c r="S112" s="43"/>
    </row>
    <row r="113" spans="1:19" hidden="1" x14ac:dyDescent="0.2">
      <c r="A113" s="42"/>
      <c r="S113" s="43"/>
    </row>
    <row r="114" spans="1:19" hidden="1" x14ac:dyDescent="0.2">
      <c r="A114" s="42"/>
      <c r="S114" s="43"/>
    </row>
    <row r="115" spans="1:19" hidden="1" x14ac:dyDescent="0.2">
      <c r="A115" s="42"/>
      <c r="S115" s="43"/>
    </row>
    <row r="116" spans="1:19" hidden="1" x14ac:dyDescent="0.2">
      <c r="A116" s="42"/>
      <c r="S116" s="43"/>
    </row>
    <row r="117" spans="1:19" hidden="1" x14ac:dyDescent="0.2">
      <c r="A117" s="42"/>
      <c r="S117" s="43"/>
    </row>
    <row r="118" spans="1:19" hidden="1" x14ac:dyDescent="0.2">
      <c r="A118" s="42"/>
      <c r="S118" s="43"/>
    </row>
    <row r="119" spans="1:19" hidden="1" x14ac:dyDescent="0.2">
      <c r="A119" s="42"/>
      <c r="S119" s="43"/>
    </row>
    <row r="120" spans="1:19" hidden="1" x14ac:dyDescent="0.2">
      <c r="A120" s="42"/>
      <c r="S120" s="43"/>
    </row>
    <row r="121" spans="1:19" hidden="1" x14ac:dyDescent="0.2">
      <c r="A121" s="42"/>
      <c r="S121" s="43"/>
    </row>
    <row r="122" spans="1:19" hidden="1" x14ac:dyDescent="0.2">
      <c r="A122" s="42"/>
      <c r="S122" s="43"/>
    </row>
    <row r="123" spans="1:19" hidden="1" x14ac:dyDescent="0.2">
      <c r="A123" s="42"/>
      <c r="S123" s="43"/>
    </row>
    <row r="124" spans="1:19" hidden="1" x14ac:dyDescent="0.2">
      <c r="A124" s="42"/>
      <c r="S124" s="43"/>
    </row>
    <row r="125" spans="1:19" hidden="1" x14ac:dyDescent="0.2">
      <c r="A125" s="42"/>
      <c r="S125" s="43"/>
    </row>
    <row r="126" spans="1:19" hidden="1" x14ac:dyDescent="0.2">
      <c r="A126" s="42"/>
      <c r="S126" s="43"/>
    </row>
    <row r="127" spans="1:19" hidden="1" x14ac:dyDescent="0.2">
      <c r="A127" s="42"/>
      <c r="S127" s="43"/>
    </row>
    <row r="128" spans="1:19" hidden="1" x14ac:dyDescent="0.2">
      <c r="A128" s="42"/>
      <c r="S128" s="43"/>
    </row>
    <row r="129" spans="19:19" hidden="1" x14ac:dyDescent="0.2">
      <c r="S129" s="43"/>
    </row>
    <row r="130" spans="19:19" hidden="1" x14ac:dyDescent="0.2">
      <c r="S130" s="43"/>
    </row>
    <row r="131" spans="19:19" hidden="1" x14ac:dyDescent="0.2">
      <c r="S131" s="43"/>
    </row>
    <row r="132" spans="19:19" hidden="1" x14ac:dyDescent="0.2">
      <c r="S132" s="43"/>
    </row>
    <row r="133" spans="19:19" hidden="1" x14ac:dyDescent="0.2">
      <c r="S133" s="43"/>
    </row>
  </sheetData>
  <mergeCells count="70">
    <mergeCell ref="O43:Q44"/>
    <mergeCell ref="Y4:Y5"/>
    <mergeCell ref="E6:F7"/>
    <mergeCell ref="G6:H7"/>
    <mergeCell ref="I6:K7"/>
    <mergeCell ref="L6:N7"/>
    <mergeCell ref="O1:P2"/>
    <mergeCell ref="E2:I3"/>
    <mergeCell ref="O3:P4"/>
    <mergeCell ref="V4:V6"/>
    <mergeCell ref="W4:X6"/>
    <mergeCell ref="O49:Q50"/>
    <mergeCell ref="O53:Q55"/>
    <mergeCell ref="O56:Q57"/>
    <mergeCell ref="H12:H13"/>
    <mergeCell ref="I12:Q13"/>
    <mergeCell ref="O33:Q35"/>
    <mergeCell ref="O36:Q37"/>
    <mergeCell ref="O46:Q48"/>
    <mergeCell ref="I15:Q17"/>
    <mergeCell ref="I18:Q22"/>
    <mergeCell ref="H24:Q24"/>
    <mergeCell ref="H26:H30"/>
    <mergeCell ref="I26:N28"/>
    <mergeCell ref="H40:H44"/>
    <mergeCell ref="I40:N42"/>
    <mergeCell ref="O40:Q42"/>
    <mergeCell ref="C28:C30"/>
    <mergeCell ref="D28:E30"/>
    <mergeCell ref="F28:F29"/>
    <mergeCell ref="I29:M30"/>
    <mergeCell ref="O26:Q28"/>
    <mergeCell ref="O29:Q30"/>
    <mergeCell ref="C20:C22"/>
    <mergeCell ref="D20:E22"/>
    <mergeCell ref="F20:F21"/>
    <mergeCell ref="C24:C26"/>
    <mergeCell ref="D24:E26"/>
    <mergeCell ref="F24:F25"/>
    <mergeCell ref="C36:C38"/>
    <mergeCell ref="D36:E38"/>
    <mergeCell ref="F36:F37"/>
    <mergeCell ref="I36:M37"/>
    <mergeCell ref="C32:C34"/>
    <mergeCell ref="D32:E34"/>
    <mergeCell ref="F32:F33"/>
    <mergeCell ref="H33:H37"/>
    <mergeCell ref="I33:N35"/>
    <mergeCell ref="C41:C43"/>
    <mergeCell ref="D41:E43"/>
    <mergeCell ref="F41:F42"/>
    <mergeCell ref="H46:H50"/>
    <mergeCell ref="I46:N48"/>
    <mergeCell ref="C49:C51"/>
    <mergeCell ref="D49:E51"/>
    <mergeCell ref="F49:F50"/>
    <mergeCell ref="I49:M50"/>
    <mergeCell ref="C45:C47"/>
    <mergeCell ref="D45:E47"/>
    <mergeCell ref="F45:F46"/>
    <mergeCell ref="I43:M44"/>
    <mergeCell ref="C61:C63"/>
    <mergeCell ref="D61:E63"/>
    <mergeCell ref="F61:F62"/>
    <mergeCell ref="C53:C55"/>
    <mergeCell ref="D53:E55"/>
    <mergeCell ref="F53:F54"/>
    <mergeCell ref="C57:C59"/>
    <mergeCell ref="D57:E59"/>
    <mergeCell ref="F57:F58"/>
  </mergeCells>
  <conditionalFormatting sqref="H26">
    <cfRule type="beginsWith" dxfId="424" priority="68" operator="beginsWith" text="&quot;Upload&quot;">
      <formula>LEFT(H26,LEN("""Upload"""))="""Upload"""</formula>
    </cfRule>
    <cfRule type="beginsWith" dxfId="423" priority="69" stopIfTrue="1" operator="beginsWith" text="&quot;Upload&quot;">
      <formula>LEFT(H26,LEN("""Upload"""))="""Upload"""</formula>
    </cfRule>
  </conditionalFormatting>
  <conditionalFormatting sqref="H12:H13">
    <cfRule type="containsText" dxfId="422" priority="67" operator="containsText" text="✗">
      <formula>NOT(ISERROR(SEARCH("✗",H12)))</formula>
    </cfRule>
  </conditionalFormatting>
  <conditionalFormatting sqref="H33">
    <cfRule type="beginsWith" dxfId="421" priority="61" operator="beginsWith" text="&quot;Upload&quot;">
      <formula>LEFT(H33,LEN("""Upload"""))="""Upload"""</formula>
    </cfRule>
    <cfRule type="beginsWith" dxfId="420" priority="62" stopIfTrue="1" operator="beginsWith" text="&quot;Upload&quot;">
      <formula>LEFT(H33,LEN("""Upload"""))="""Upload"""</formula>
    </cfRule>
  </conditionalFormatting>
  <conditionalFormatting sqref="H46">
    <cfRule type="beginsWith" dxfId="419" priority="59" operator="beginsWith" text="&quot;Upload&quot;">
      <formula>LEFT(H46,LEN("""Upload"""))="""Upload"""</formula>
    </cfRule>
    <cfRule type="beginsWith" dxfId="418" priority="60" stopIfTrue="1" operator="beginsWith" text="&quot;Upload&quot;">
      <formula>LEFT(H46,LEN("""Upload"""))="""Upload"""</formula>
    </cfRule>
  </conditionalFormatting>
  <conditionalFormatting sqref="C20">
    <cfRule type="containsText" dxfId="417" priority="21" operator="containsText" text="✗">
      <formula>NOT(ISERROR(SEARCH("✗",C20)))</formula>
    </cfRule>
  </conditionalFormatting>
  <conditionalFormatting sqref="V8">
    <cfRule type="containsText" dxfId="416" priority="22" operator="containsText" text="✗">
      <formula>NOT(ISERROR(SEARCH("✗",V8)))</formula>
    </cfRule>
  </conditionalFormatting>
  <conditionalFormatting sqref="V4">
    <cfRule type="containsText" dxfId="415" priority="23" operator="containsText" text="✗">
      <formula>NOT(ISERROR(SEARCH("✗",V4)))</formula>
    </cfRule>
  </conditionalFormatting>
  <conditionalFormatting sqref="C24">
    <cfRule type="containsText" dxfId="414" priority="20" operator="containsText" text="✗">
      <formula>NOT(ISERROR(SEARCH("✗",C24)))</formula>
    </cfRule>
  </conditionalFormatting>
  <conditionalFormatting sqref="O53">
    <cfRule type="containsText" dxfId="413" priority="27" operator="containsText" text="Hyperlink">
      <formula>NOT(ISERROR(SEARCH("Hyperlink",O53)))</formula>
    </cfRule>
  </conditionalFormatting>
  <conditionalFormatting sqref="C28">
    <cfRule type="containsText" dxfId="412" priority="19" operator="containsText" text="✗">
      <formula>NOT(ISERROR(SEARCH("✗",C28)))</formula>
    </cfRule>
  </conditionalFormatting>
  <conditionalFormatting sqref="C32">
    <cfRule type="containsText" dxfId="411" priority="18" operator="containsText" text="✗">
      <formula>NOT(ISERROR(SEARCH("✗",C32)))</formula>
    </cfRule>
  </conditionalFormatting>
  <conditionalFormatting sqref="C36">
    <cfRule type="containsText" dxfId="410" priority="17" operator="containsText" text="✗">
      <formula>NOT(ISERROR(SEARCH("✗",C36)))</formula>
    </cfRule>
  </conditionalFormatting>
  <conditionalFormatting sqref="C41">
    <cfRule type="containsText" dxfId="409" priority="16" operator="containsText" text="✗">
      <formula>NOT(ISERROR(SEARCH("✗",C41)))</formula>
    </cfRule>
  </conditionalFormatting>
  <conditionalFormatting sqref="C45">
    <cfRule type="containsText" dxfId="408" priority="15" operator="containsText" text="✗">
      <formula>NOT(ISERROR(SEARCH("✗",C45)))</formula>
    </cfRule>
  </conditionalFormatting>
  <conditionalFormatting sqref="C49">
    <cfRule type="containsText" dxfId="407" priority="14" operator="containsText" text="✗">
      <formula>NOT(ISERROR(SEARCH("✗",C49)))</formula>
    </cfRule>
  </conditionalFormatting>
  <conditionalFormatting sqref="C57">
    <cfRule type="containsText" dxfId="406" priority="12" operator="containsText" text="✗">
      <formula>NOT(ISERROR(SEARCH("✗",C57)))</formula>
    </cfRule>
  </conditionalFormatting>
  <conditionalFormatting sqref="C61">
    <cfRule type="containsText" dxfId="405" priority="11" operator="containsText" text="✗">
      <formula>NOT(ISERROR(SEARCH("✗",C61)))</formula>
    </cfRule>
  </conditionalFormatting>
  <conditionalFormatting sqref="C53">
    <cfRule type="containsText" dxfId="404" priority="10" operator="containsText" text="✗">
      <formula>NOT(ISERROR(SEARCH("✗",C53)))</formula>
    </cfRule>
  </conditionalFormatting>
  <conditionalFormatting sqref="H40">
    <cfRule type="beginsWith" dxfId="403" priority="8" operator="beginsWith" text="&quot;Upload&quot;">
      <formula>LEFT(H40,LEN("""Upload"""))="""Upload"""</formula>
    </cfRule>
    <cfRule type="beginsWith" dxfId="402" priority="9" stopIfTrue="1" operator="beginsWith" text="&quot;Upload&quot;">
      <formula>LEFT(H40,LEN("""Upload"""))="""Upload"""</formula>
    </cfRule>
  </conditionalFormatting>
  <hyperlinks>
    <hyperlink ref="W4:X6" location="'PC - Community Representation'!A1" display="Community Representation " xr:uid="{FB609136-C54E-F545-8D23-451E86004304}"/>
    <hyperlink ref="D20:E22" location="'3. Community Representation'!A1" display="Community Representation " xr:uid="{F81B1234-0523-F944-9707-1BF72CD5E410}"/>
    <hyperlink ref="D24:E26" location="'4.  Gender'!A1" display="Gender " xr:uid="{7DD56D2B-7C9D-794E-870A-7B7F010E6BF0}"/>
    <hyperlink ref="D28:E30" location="'5. Marginalized &amp; Vulnerable'!A1" display="'5. Marginalized &amp; Vulnerable'!A1" xr:uid="{311D824B-2764-474C-8CC1-0BA5E1FFE23B}"/>
    <hyperlink ref="D32:E34" location="'6. Institutional Capacity'!A1" display="Institutional Capacity" xr:uid="{0652C4CE-5D38-424E-A74B-98585E0403F4}"/>
    <hyperlink ref="D41:E43" location="'8. Multi-Stakeholder Working'!A1" display="'8. Multi-Stakeholder Working'!A1" xr:uid="{061633E8-C77A-F146-9D84-052126C664A6}"/>
    <hyperlink ref="D45:E47" location="'9. Cross-Cultural Understanding'!A1" display="'9. Cross-Cultural Understanding'!A1" xr:uid="{B4FB47C1-723D-A047-9804-5C8049ACA168}"/>
    <hyperlink ref="D49:E51" location="'10. Collaborative Design'!A1" display="'10. Collaborative Design'!A1" xr:uid="{2077E694-D4FA-9C4A-B724-8BFB033AF815}"/>
    <hyperlink ref="D57:E59" location="'12. Dedicated Personnel'!A1" display="Dedicated Personnel" xr:uid="{DEB4228E-5939-1D45-874A-786068B15BA7}"/>
    <hyperlink ref="D61:E63" location="'13. Recognition of Customary'!A1" display="'13. Recognition of Customary'!A1" xr:uid="{01FE8F2B-005A-1946-8985-035C312BF4DE}"/>
    <hyperlink ref="D53:E55" location="'11. Policies &amp; Procedures'!A1" display="Policies &amp; Procedures" xr:uid="{6D109AD4-8E99-A846-8D64-8F6DA2DD41C7}"/>
    <hyperlink ref="E6:F7" location="'1. Start Page'!A1" display="Overview" xr:uid="{094EEAAF-5C05-E641-8336-1CDBD274ABED}"/>
    <hyperlink ref="I6:K7" location="'14. Prerequisite Steps 1-3'!A1" display="Prerequisite" xr:uid="{763AB692-28FE-A345-A51D-A6CFCEB30BE9}"/>
    <hyperlink ref="G6:H7" location="'2. Enabling Conditions Overview'!A1" display="Enabling Conditions" xr:uid="{A9D9E53F-F9F3-9840-8D14-733B5801536B}"/>
    <hyperlink ref="L6:N7" location="'15. Step 4. Consideration'!A1" display="Implementation" xr:uid="{7A3D09D4-0DE7-9446-A188-C8BFAB073C6B}"/>
    <hyperlink ref="D36" location="'7. Technical Capacity'!A1" display="'7. Technical Capacity'!A1" xr:uid="{C010FCDD-0DBA-C54B-95FF-9C2AFFA255BD}"/>
    <hyperlink ref="I29:M30" location="'Further Information'!B434" display="See here for further information and resources" xr:uid="{FDDAC5FF-A0DF-44C7-86D3-DFD0DE39CF6D}"/>
    <hyperlink ref="I36:M37" location="'Further Information'!B434" display="See here for further information and resources" xr:uid="{6EAAA027-A2A6-4782-927B-D30326E8D8A3}"/>
    <hyperlink ref="I49:M50" location="'Further Information'!B434" display="See here for further information and resources" xr:uid="{1BD22731-6827-45FB-8BC8-9149C1FDC870}"/>
    <hyperlink ref="O1:P2" location="'READ FIRST User Guide'!A1" display="User Guide" xr:uid="{694E8B10-93B9-7F41-8114-4D9AD108FB2D}"/>
    <hyperlink ref="O3:P4" location="Glossary!A1" display="Glossary" xr:uid="{C3691394-2B57-FD43-8267-135D5C3F7EE9}"/>
    <hyperlink ref="I43:M44" location="'Further Information'!B434" display="See here for further information and resources" xr:uid="{FCAD11DA-E592-FA42-A123-B1BC0D81A902}"/>
  </hyperlinks>
  <pageMargins left="0.7" right="0.7" top="0.75" bottom="0.75" header="0.3" footer="0.3"/>
  <pageSetup orientation="portrait" horizontalDpi="0" verticalDpi="0"/>
  <drawing r:id="rId1"/>
  <legacyDrawing r:id="rId2"/>
  <mc:AlternateContent xmlns:mc="http://schemas.openxmlformats.org/markup-compatibility/2006">
    <mc:Choice Requires="x14">
      <controls>
        <mc:AlternateContent xmlns:mc="http://schemas.openxmlformats.org/markup-compatibility/2006">
          <mc:Choice Requires="x14">
            <control shapeId="23556" r:id="rId3" name="Check Box 4">
              <controlPr defaultSize="0" autoFill="0" autoLine="0" autoPict="0">
                <anchor moveWithCells="1">
                  <from>
                    <xdr:col>14</xdr:col>
                    <xdr:colOff>228600</xdr:colOff>
                    <xdr:row>28</xdr:row>
                    <xdr:rowOff>25400</xdr:rowOff>
                  </from>
                  <to>
                    <xdr:col>14</xdr:col>
                    <xdr:colOff>520700</xdr:colOff>
                    <xdr:row>29</xdr:row>
                    <xdr:rowOff>139700</xdr:rowOff>
                  </to>
                </anchor>
              </controlPr>
            </control>
          </mc:Choice>
        </mc:AlternateContent>
        <mc:AlternateContent xmlns:mc="http://schemas.openxmlformats.org/markup-compatibility/2006">
          <mc:Choice Requires="x14">
            <control shapeId="23557" r:id="rId4" name="Check Box 5">
              <controlPr defaultSize="0" autoFill="0" autoLine="0" autoPict="0">
                <anchor moveWithCells="1">
                  <from>
                    <xdr:col>14</xdr:col>
                    <xdr:colOff>228600</xdr:colOff>
                    <xdr:row>35</xdr:row>
                    <xdr:rowOff>25400</xdr:rowOff>
                  </from>
                  <to>
                    <xdr:col>14</xdr:col>
                    <xdr:colOff>520700</xdr:colOff>
                    <xdr:row>36</xdr:row>
                    <xdr:rowOff>139700</xdr:rowOff>
                  </to>
                </anchor>
              </controlPr>
            </control>
          </mc:Choice>
        </mc:AlternateContent>
        <mc:AlternateContent xmlns:mc="http://schemas.openxmlformats.org/markup-compatibility/2006">
          <mc:Choice Requires="x14">
            <control shapeId="23558" r:id="rId5" name="Check Box 6">
              <controlPr defaultSize="0" autoFill="0" autoLine="0" autoPict="0">
                <anchor moveWithCells="1">
                  <from>
                    <xdr:col>14</xdr:col>
                    <xdr:colOff>228600</xdr:colOff>
                    <xdr:row>48</xdr:row>
                    <xdr:rowOff>25400</xdr:rowOff>
                  </from>
                  <to>
                    <xdr:col>14</xdr:col>
                    <xdr:colOff>520700</xdr:colOff>
                    <xdr:row>49</xdr:row>
                    <xdr:rowOff>139700</xdr:rowOff>
                  </to>
                </anchor>
              </controlPr>
            </control>
          </mc:Choice>
        </mc:AlternateContent>
        <mc:AlternateContent xmlns:mc="http://schemas.openxmlformats.org/markup-compatibility/2006">
          <mc:Choice Requires="x14">
            <control shapeId="23559" r:id="rId6" name="Check Box 7">
              <controlPr defaultSize="0" autoFill="0" autoLine="0" autoPict="0">
                <anchor moveWithCells="1">
                  <from>
                    <xdr:col>14</xdr:col>
                    <xdr:colOff>228600</xdr:colOff>
                    <xdr:row>42</xdr:row>
                    <xdr:rowOff>25400</xdr:rowOff>
                  </from>
                  <to>
                    <xdr:col>14</xdr:col>
                    <xdr:colOff>520700</xdr:colOff>
                    <xdr:row>43</xdr:row>
                    <xdr:rowOff>139700</xdr:rowOff>
                  </to>
                </anchor>
              </controlPr>
            </control>
          </mc:Choice>
        </mc:AlternateContent>
        <mc:AlternateContent xmlns:mc="http://schemas.openxmlformats.org/markup-compatibility/2006">
          <mc:Choice Requires="x14">
            <control shapeId="23560" r:id="rId7" name="Check Box 8">
              <controlPr defaultSize="0" autoFill="0" autoLine="0" autoPict="0">
                <anchor moveWithCells="1">
                  <from>
                    <xdr:col>14</xdr:col>
                    <xdr:colOff>228600</xdr:colOff>
                    <xdr:row>42</xdr:row>
                    <xdr:rowOff>25400</xdr:rowOff>
                  </from>
                  <to>
                    <xdr:col>14</xdr:col>
                    <xdr:colOff>520700</xdr:colOff>
                    <xdr:row>43</xdr:row>
                    <xdr:rowOff>139700</xdr:rowOff>
                  </to>
                </anchor>
              </controlPr>
            </control>
          </mc:Choice>
        </mc:AlternateContent>
        <mc:AlternateContent xmlns:mc="http://schemas.openxmlformats.org/markup-compatibility/2006">
          <mc:Choice Requires="x14">
            <control shapeId="23561" r:id="rId8" name="Check Box 9">
              <controlPr defaultSize="0" autoFill="0" autoLine="0" autoPict="0">
                <anchor moveWithCells="1">
                  <from>
                    <xdr:col>14</xdr:col>
                    <xdr:colOff>228600</xdr:colOff>
                    <xdr:row>42</xdr:row>
                    <xdr:rowOff>25400</xdr:rowOff>
                  </from>
                  <to>
                    <xdr:col>14</xdr:col>
                    <xdr:colOff>520700</xdr:colOff>
                    <xdr:row>43</xdr:row>
                    <xdr:rowOff>139700</xdr:rowOff>
                  </to>
                </anchor>
              </controlPr>
            </control>
          </mc:Choice>
        </mc:AlternateContent>
      </controls>
    </mc:Choice>
  </mc:AlternateContent>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C24C3-2131-BD41-AA8E-D3942A129777}">
  <sheetPr codeName="Sheet14"/>
  <dimension ref="A1:Y127"/>
  <sheetViews>
    <sheetView showRowColHeaders="0" zoomScaleNormal="60" workbookViewId="0">
      <selection activeCell="E11" sqref="E11"/>
    </sheetView>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3" customWidth="1"/>
    <col min="5" max="5" width="22.6640625" style="23" customWidth="1"/>
    <col min="6" max="6" width="9.3320312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S5" s="322"/>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S6" s="322"/>
      <c r="V6" s="441"/>
      <c r="W6" s="455"/>
      <c r="X6" s="455"/>
    </row>
    <row r="7" spans="1:25" s="32" customFormat="1" x14ac:dyDescent="0.2">
      <c r="A7" s="33"/>
      <c r="B7" s="34"/>
      <c r="C7" s="34"/>
      <c r="D7" s="34"/>
      <c r="E7" s="462"/>
      <c r="F7" s="462"/>
      <c r="G7" s="462"/>
      <c r="H7" s="462"/>
      <c r="I7" s="462"/>
      <c r="J7" s="462"/>
      <c r="K7" s="462"/>
      <c r="L7" s="462"/>
      <c r="M7" s="462"/>
      <c r="N7" s="462"/>
      <c r="O7" s="35"/>
      <c r="P7" s="34"/>
      <c r="Q7" s="34"/>
      <c r="S7" s="323"/>
    </row>
    <row r="8" spans="1:25" s="32" customFormat="1" x14ac:dyDescent="0.2">
      <c r="A8" s="33"/>
      <c r="B8" s="34"/>
      <c r="C8" s="34"/>
      <c r="D8" s="34"/>
      <c r="E8" s="34"/>
      <c r="F8" s="34"/>
      <c r="G8" s="34"/>
      <c r="H8" s="34"/>
      <c r="I8" s="34"/>
      <c r="J8" s="34"/>
      <c r="K8" s="34"/>
      <c r="L8" s="34"/>
      <c r="M8" s="34"/>
      <c r="N8" s="34"/>
      <c r="O8" s="34"/>
      <c r="P8" s="34"/>
      <c r="Q8" s="34"/>
      <c r="S8" s="322"/>
    </row>
    <row r="9" spans="1:25" s="32" customFormat="1" x14ac:dyDescent="0.2">
      <c r="A9" s="36"/>
      <c r="B9" s="37"/>
      <c r="C9" s="37"/>
      <c r="D9" s="37"/>
      <c r="E9" s="37"/>
      <c r="F9" s="37"/>
      <c r="G9" s="37"/>
      <c r="H9" s="37"/>
      <c r="I9" s="37"/>
      <c r="J9" s="37"/>
      <c r="K9" s="37"/>
      <c r="L9" s="37"/>
      <c r="M9" s="37"/>
      <c r="N9" s="37"/>
      <c r="O9" s="37"/>
      <c r="P9" s="37"/>
      <c r="Q9" s="37"/>
      <c r="S9" s="322"/>
    </row>
    <row r="10" spans="1:25" ht="16" customHeight="1" x14ac:dyDescent="0.2">
      <c r="A10" s="38"/>
      <c r="F10" s="39"/>
      <c r="T10" s="41"/>
    </row>
    <row r="11" spans="1:25" ht="16" customHeight="1" x14ac:dyDescent="0.2">
      <c r="A11" s="42"/>
      <c r="F11" s="39"/>
      <c r="S11" s="43"/>
    </row>
    <row r="12" spans="1:25" ht="16" customHeight="1" x14ac:dyDescent="0.2">
      <c r="A12" s="42"/>
      <c r="H12" s="525" t="str">
        <f>IF(H65=0,"✓","✗")</f>
        <v>✗</v>
      </c>
      <c r="I12" s="426" t="s">
        <v>158</v>
      </c>
      <c r="J12" s="426"/>
      <c r="K12" s="426"/>
      <c r="L12" s="426"/>
      <c r="M12" s="426"/>
      <c r="N12" s="426"/>
      <c r="O12" s="426"/>
      <c r="P12" s="426"/>
      <c r="Q12" s="426"/>
      <c r="S12" s="43"/>
    </row>
    <row r="13" spans="1:25" ht="16" customHeight="1" x14ac:dyDescent="0.2">
      <c r="A13" s="42"/>
      <c r="H13" s="526"/>
      <c r="I13" s="427"/>
      <c r="J13" s="427"/>
      <c r="K13" s="427"/>
      <c r="L13" s="427"/>
      <c r="M13" s="427"/>
      <c r="N13" s="427"/>
      <c r="O13" s="427"/>
      <c r="P13" s="427"/>
      <c r="Q13" s="427"/>
      <c r="S13" s="43"/>
    </row>
    <row r="14" spans="1:25" ht="16" customHeight="1" x14ac:dyDescent="0.2">
      <c r="A14" s="42"/>
      <c r="S14" s="43"/>
    </row>
    <row r="15" spans="1:25" ht="16" customHeight="1" x14ac:dyDescent="0.2">
      <c r="A15" s="42"/>
      <c r="H15" s="23" t="s">
        <v>165</v>
      </c>
      <c r="I15" s="461" t="s">
        <v>251</v>
      </c>
      <c r="J15" s="461"/>
      <c r="K15" s="461"/>
      <c r="L15" s="461"/>
      <c r="M15" s="461"/>
      <c r="N15" s="461"/>
      <c r="O15" s="461"/>
      <c r="P15" s="461"/>
      <c r="Q15" s="461"/>
      <c r="S15" s="43"/>
    </row>
    <row r="16" spans="1:25" ht="16" customHeight="1" x14ac:dyDescent="0.2">
      <c r="A16" s="42"/>
      <c r="I16" s="461"/>
      <c r="J16" s="461"/>
      <c r="K16" s="461"/>
      <c r="L16" s="461"/>
      <c r="M16" s="461"/>
      <c r="N16" s="461"/>
      <c r="O16" s="461"/>
      <c r="P16" s="461"/>
      <c r="Q16" s="461"/>
      <c r="S16" s="43"/>
    </row>
    <row r="17" spans="1:19" ht="16" customHeight="1" x14ac:dyDescent="0.2">
      <c r="A17" s="42"/>
      <c r="B17" s="41"/>
      <c r="F17" s="39"/>
      <c r="I17" s="444" t="s">
        <v>252</v>
      </c>
      <c r="J17" s="444"/>
      <c r="K17" s="444"/>
      <c r="L17" s="444"/>
      <c r="M17" s="444"/>
      <c r="N17" s="444"/>
      <c r="O17" s="444"/>
      <c r="P17" s="444"/>
      <c r="Q17" s="444"/>
      <c r="S17" s="43"/>
    </row>
    <row r="18" spans="1:19" ht="16" customHeight="1" x14ac:dyDescent="0.2">
      <c r="A18" s="42"/>
      <c r="B18" s="41"/>
      <c r="C18" s="527" t="str">
        <f>'3. Community Representation'!H12</f>
        <v>✗</v>
      </c>
      <c r="D18" s="418" t="s">
        <v>111</v>
      </c>
      <c r="E18" s="418"/>
      <c r="F18" s="410" t="str">
        <f>CONCATENATE("completed: ",4-'3. Community Representation'!H63,"/4")</f>
        <v>completed: 0/4</v>
      </c>
      <c r="H18" s="23" t="s">
        <v>167</v>
      </c>
      <c r="I18" s="444"/>
      <c r="J18" s="444"/>
      <c r="K18" s="444"/>
      <c r="L18" s="444"/>
      <c r="M18" s="444"/>
      <c r="N18" s="444"/>
      <c r="O18" s="444"/>
      <c r="P18" s="444"/>
      <c r="Q18" s="444"/>
      <c r="S18" s="43"/>
    </row>
    <row r="19" spans="1:19" ht="27" customHeight="1" x14ac:dyDescent="0.2">
      <c r="A19" s="42"/>
      <c r="B19" s="274"/>
      <c r="C19" s="528"/>
      <c r="D19" s="419"/>
      <c r="E19" s="419"/>
      <c r="F19" s="411"/>
      <c r="I19" s="444"/>
      <c r="J19" s="444"/>
      <c r="K19" s="444"/>
      <c r="L19" s="444"/>
      <c r="M19" s="444"/>
      <c r="N19" s="444"/>
      <c r="O19" s="444"/>
      <c r="P19" s="444"/>
      <c r="Q19" s="444"/>
      <c r="S19" s="43"/>
    </row>
    <row r="20" spans="1:19" ht="16" customHeight="1" x14ac:dyDescent="0.2">
      <c r="A20" s="42"/>
      <c r="B20" s="41"/>
      <c r="C20" s="529"/>
      <c r="D20" s="420"/>
      <c r="E20" s="420"/>
      <c r="F20" s="276"/>
      <c r="H20" s="271"/>
      <c r="I20" s="271"/>
      <c r="J20" s="271"/>
      <c r="K20" s="271"/>
      <c r="L20" s="271"/>
      <c r="M20" s="271"/>
      <c r="N20" s="271"/>
      <c r="O20" s="271"/>
      <c r="P20" s="271"/>
      <c r="Q20" s="271"/>
      <c r="S20" s="43"/>
    </row>
    <row r="21" spans="1:19" ht="16" customHeight="1" x14ac:dyDescent="0.2">
      <c r="A21" s="42"/>
      <c r="B21" s="41"/>
      <c r="C21" s="272"/>
      <c r="D21" s="273"/>
      <c r="E21" s="273"/>
      <c r="F21" s="39"/>
      <c r="S21" s="43"/>
    </row>
    <row r="22" spans="1:19" ht="16" customHeight="1" thickBot="1" x14ac:dyDescent="0.25">
      <c r="A22" s="42"/>
      <c r="B22" s="41"/>
      <c r="C22" s="414" t="str">
        <f>'4.  Gender'!H12</f>
        <v>✗</v>
      </c>
      <c r="D22" s="423" t="s">
        <v>199</v>
      </c>
      <c r="E22" s="423"/>
      <c r="F22" s="410" t="str">
        <f>CONCATENATE("completed: ",3-'4.  Gender'!H63,"/3")</f>
        <v>completed: 0/3</v>
      </c>
      <c r="H22" s="442" t="s">
        <v>168</v>
      </c>
      <c r="I22" s="442"/>
      <c r="J22" s="442"/>
      <c r="K22" s="442"/>
      <c r="L22" s="442"/>
      <c r="M22" s="442"/>
      <c r="N22" s="442"/>
      <c r="O22" s="442"/>
      <c r="P22" s="442"/>
      <c r="Q22" s="442"/>
      <c r="S22" s="43"/>
    </row>
    <row r="23" spans="1:19" ht="16" customHeight="1" thickTop="1" x14ac:dyDescent="0.2">
      <c r="A23" s="42"/>
      <c r="B23" s="274"/>
      <c r="C23" s="415"/>
      <c r="D23" s="424"/>
      <c r="E23" s="424"/>
      <c r="F23" s="411"/>
      <c r="S23" s="43"/>
    </row>
    <row r="24" spans="1:19" ht="16" customHeight="1" x14ac:dyDescent="0.2">
      <c r="A24" s="42"/>
      <c r="B24" s="41"/>
      <c r="C24" s="416"/>
      <c r="D24" s="425"/>
      <c r="E24" s="425"/>
      <c r="F24" s="276"/>
      <c r="H24" s="412" t="str">
        <f>IF(R27=FALSE,"✗",IF(R28=TRUE,"✓","✗"))</f>
        <v>✗</v>
      </c>
      <c r="I24" s="518" t="s">
        <v>253</v>
      </c>
      <c r="J24" s="518"/>
      <c r="K24" s="518"/>
      <c r="L24" s="518"/>
      <c r="M24" s="518"/>
      <c r="N24" s="518"/>
      <c r="O24" s="530" t="s">
        <v>170</v>
      </c>
      <c r="P24" s="531"/>
      <c r="Q24" s="531"/>
      <c r="R24" s="22" t="s">
        <v>171</v>
      </c>
      <c r="S24" s="43"/>
    </row>
    <row r="25" spans="1:19" ht="16" customHeight="1" x14ac:dyDescent="0.2">
      <c r="A25" s="42"/>
      <c r="B25" s="41"/>
      <c r="C25" s="272"/>
      <c r="D25" s="273"/>
      <c r="E25" s="273"/>
      <c r="F25" s="39"/>
      <c r="H25" s="412"/>
      <c r="I25" s="518"/>
      <c r="J25" s="518"/>
      <c r="K25" s="518"/>
      <c r="L25" s="518"/>
      <c r="M25" s="518"/>
      <c r="N25" s="518"/>
      <c r="O25" s="531"/>
      <c r="P25" s="531"/>
      <c r="Q25" s="531"/>
      <c r="R25" s="22"/>
      <c r="S25" s="43"/>
    </row>
    <row r="26" spans="1:19" ht="16" customHeight="1" x14ac:dyDescent="0.2">
      <c r="A26" s="42"/>
      <c r="B26" s="41"/>
      <c r="C26" s="414" t="str">
        <f>'5. Marginalized &amp; Vulnerable'!H12</f>
        <v>✗</v>
      </c>
      <c r="D26" s="417" t="s">
        <v>172</v>
      </c>
      <c r="E26" s="418"/>
      <c r="F26" s="410" t="str">
        <f>CONCATENATE("completed: ",4-'5. Marginalized &amp; Vulnerable'!H66,"/4")</f>
        <v>completed: 0/4</v>
      </c>
      <c r="H26" s="412"/>
      <c r="I26" s="518"/>
      <c r="J26" s="518"/>
      <c r="K26" s="518"/>
      <c r="L26" s="518"/>
      <c r="M26" s="518"/>
      <c r="N26" s="518"/>
      <c r="O26" s="531"/>
      <c r="P26" s="531"/>
      <c r="Q26" s="531"/>
      <c r="R26" s="22"/>
      <c r="S26" s="43"/>
    </row>
    <row r="27" spans="1:19" ht="16" customHeight="1" x14ac:dyDescent="0.2">
      <c r="A27" s="42"/>
      <c r="B27" s="274"/>
      <c r="C27" s="415"/>
      <c r="D27" s="419"/>
      <c r="E27" s="419"/>
      <c r="F27" s="411"/>
      <c r="H27" s="412"/>
      <c r="I27" s="518"/>
      <c r="J27" s="518"/>
      <c r="K27" s="518"/>
      <c r="L27" s="518"/>
      <c r="M27" s="518"/>
      <c r="N27" s="518"/>
      <c r="O27" s="531"/>
      <c r="P27" s="531"/>
      <c r="Q27" s="531"/>
      <c r="R27" s="23" t="b">
        <f>ISNUMBER(SEARCH(R24,O24))</f>
        <v>1</v>
      </c>
      <c r="S27" s="43"/>
    </row>
    <row r="28" spans="1:19" ht="28" customHeight="1" x14ac:dyDescent="0.2">
      <c r="A28" s="42"/>
      <c r="B28" s="41"/>
      <c r="C28" s="416"/>
      <c r="D28" s="420"/>
      <c r="E28" s="420"/>
      <c r="F28" s="276"/>
      <c r="H28" s="412"/>
      <c r="I28" s="518"/>
      <c r="J28" s="518"/>
      <c r="K28" s="518"/>
      <c r="L28" s="518"/>
      <c r="M28" s="518"/>
      <c r="N28" s="518"/>
      <c r="O28" s="531"/>
      <c r="P28" s="531"/>
      <c r="Q28" s="531"/>
      <c r="R28" s="23" t="b">
        <v>0</v>
      </c>
      <c r="S28" s="43"/>
    </row>
    <row r="29" spans="1:19" ht="16" customHeight="1" x14ac:dyDescent="0.2">
      <c r="A29" s="42"/>
      <c r="B29" s="41"/>
      <c r="C29" s="272"/>
      <c r="D29" s="273"/>
      <c r="E29" s="273"/>
      <c r="F29" s="39"/>
      <c r="H29" s="412"/>
      <c r="I29" s="435" t="s">
        <v>173</v>
      </c>
      <c r="J29" s="435"/>
      <c r="K29" s="435"/>
      <c r="L29" s="435"/>
      <c r="M29" s="435"/>
      <c r="O29" s="448" t="str">
        <f>IF(R28=FALSE,"     Confirm evidence link",IF(R27=FALSE,"     Please insert link above","     Evidence link confirmed"))</f>
        <v xml:space="preserve">     Confirm evidence link</v>
      </c>
      <c r="P29" s="448"/>
      <c r="Q29" s="448"/>
      <c r="S29" s="43"/>
    </row>
    <row r="30" spans="1:19" ht="16" customHeight="1" x14ac:dyDescent="0.2">
      <c r="A30" s="42"/>
      <c r="B30" s="41"/>
      <c r="C30" s="414" t="str">
        <f>'6. Institutional Capacity'!H12</f>
        <v>✗</v>
      </c>
      <c r="D30" s="418" t="s">
        <v>140</v>
      </c>
      <c r="E30" s="418"/>
      <c r="F30" s="410" t="str">
        <f>CONCATENATE("completed: ",6-'6. Institutional Capacity'!H75,"/6")</f>
        <v>completed: 0/6</v>
      </c>
      <c r="H30" s="412"/>
      <c r="I30" s="435"/>
      <c r="J30" s="435"/>
      <c r="K30" s="435"/>
      <c r="L30" s="435"/>
      <c r="M30" s="435"/>
      <c r="O30" s="448"/>
      <c r="P30" s="448"/>
      <c r="Q30" s="448"/>
      <c r="S30" s="43"/>
    </row>
    <row r="31" spans="1:19" ht="16" customHeight="1" x14ac:dyDescent="0.2">
      <c r="A31" s="42"/>
      <c r="B31" s="274"/>
      <c r="C31" s="415"/>
      <c r="D31" s="419"/>
      <c r="E31" s="419"/>
      <c r="F31" s="411"/>
      <c r="H31" s="49"/>
      <c r="I31" s="49"/>
      <c r="J31" s="49"/>
      <c r="K31" s="49"/>
      <c r="L31" s="49"/>
      <c r="M31" s="49"/>
      <c r="N31" s="49"/>
      <c r="O31" s="49"/>
      <c r="P31" s="49"/>
      <c r="Q31" s="49"/>
      <c r="S31" s="43"/>
    </row>
    <row r="32" spans="1:19" ht="16" customHeight="1" x14ac:dyDescent="0.2">
      <c r="A32" s="42"/>
      <c r="B32" s="41"/>
      <c r="C32" s="416"/>
      <c r="D32" s="420"/>
      <c r="E32" s="420"/>
      <c r="F32" s="276"/>
      <c r="S32" s="43"/>
    </row>
    <row r="33" spans="1:19" ht="16" customHeight="1" x14ac:dyDescent="0.2">
      <c r="A33" s="42"/>
      <c r="B33" s="41"/>
      <c r="C33" s="272"/>
      <c r="D33" s="273"/>
      <c r="E33" s="273"/>
      <c r="F33" s="39"/>
      <c r="H33" s="412" t="str">
        <f>IF(R34=FALSE,"✗",IF(R35=TRUE,"✓","✗"))</f>
        <v>✗</v>
      </c>
      <c r="I33" s="434" t="s">
        <v>254</v>
      </c>
      <c r="J33" s="434"/>
      <c r="K33" s="434"/>
      <c r="L33" s="434"/>
      <c r="M33" s="434"/>
      <c r="N33" s="434"/>
      <c r="O33" s="449" t="s">
        <v>170</v>
      </c>
      <c r="P33" s="450"/>
      <c r="Q33" s="450"/>
      <c r="R33" s="22" t="s">
        <v>171</v>
      </c>
      <c r="S33" s="43"/>
    </row>
    <row r="34" spans="1:19" ht="16" customHeight="1" x14ac:dyDescent="0.2">
      <c r="A34" s="42"/>
      <c r="B34" s="41"/>
      <c r="C34" s="414" t="str">
        <f>'7. Technical Capacity'!H12</f>
        <v>✗</v>
      </c>
      <c r="D34" s="486" t="s">
        <v>175</v>
      </c>
      <c r="E34" s="486"/>
      <c r="F34" s="410" t="str">
        <f>CONCATENATE("completed: ",5-'7. Technical Capacity'!H63,"/5")</f>
        <v>completed: 0/5</v>
      </c>
      <c r="H34" s="412"/>
      <c r="I34" s="434"/>
      <c r="J34" s="434"/>
      <c r="K34" s="434"/>
      <c r="L34" s="434"/>
      <c r="M34" s="434"/>
      <c r="N34" s="434"/>
      <c r="O34" s="450"/>
      <c r="P34" s="450"/>
      <c r="Q34" s="450"/>
      <c r="R34" s="23" t="b">
        <f>ISNUMBER(SEARCH(R33,O33))</f>
        <v>1</v>
      </c>
      <c r="S34" s="43"/>
    </row>
    <row r="35" spans="1:19" ht="26" customHeight="1" x14ac:dyDescent="0.2">
      <c r="A35" s="42"/>
      <c r="B35" s="274"/>
      <c r="C35" s="415"/>
      <c r="D35" s="487"/>
      <c r="E35" s="487"/>
      <c r="F35" s="411"/>
      <c r="H35" s="412"/>
      <c r="I35" s="434"/>
      <c r="J35" s="434"/>
      <c r="K35" s="434"/>
      <c r="L35" s="434"/>
      <c r="M35" s="434"/>
      <c r="N35" s="434"/>
      <c r="O35" s="450"/>
      <c r="P35" s="450"/>
      <c r="Q35" s="450"/>
      <c r="R35" s="23" t="b">
        <v>0</v>
      </c>
      <c r="S35" s="43"/>
    </row>
    <row r="36" spans="1:19" ht="16" customHeight="1" x14ac:dyDescent="0.2">
      <c r="A36" s="42"/>
      <c r="B36" s="41"/>
      <c r="C36" s="416"/>
      <c r="D36" s="488"/>
      <c r="E36" s="488"/>
      <c r="F36" s="276"/>
      <c r="H36" s="412"/>
      <c r="I36" s="435" t="s">
        <v>173</v>
      </c>
      <c r="J36" s="435"/>
      <c r="K36" s="435"/>
      <c r="L36" s="435"/>
      <c r="M36" s="435"/>
      <c r="O36" s="448" t="str">
        <f>IF(R35=FALSE,"     Confirm evidence link",IF(R34=FALSE,"     Please insert link above","     Evidence link confirmed"))</f>
        <v xml:space="preserve">     Confirm evidence link</v>
      </c>
      <c r="P36" s="448"/>
      <c r="Q36" s="448"/>
      <c r="S36" s="43"/>
    </row>
    <row r="37" spans="1:19" ht="16" customHeight="1" x14ac:dyDescent="0.2">
      <c r="A37" s="42"/>
      <c r="B37" s="41"/>
      <c r="C37" s="272"/>
      <c r="D37" s="273"/>
      <c r="E37" s="273"/>
      <c r="F37" s="39"/>
      <c r="H37" s="412"/>
      <c r="I37" s="435"/>
      <c r="J37" s="435"/>
      <c r="K37" s="435"/>
      <c r="L37" s="435"/>
      <c r="M37" s="435"/>
      <c r="O37" s="448"/>
      <c r="P37" s="448"/>
      <c r="Q37" s="448"/>
      <c r="S37" s="43"/>
    </row>
    <row r="38" spans="1:19" ht="16" customHeight="1" x14ac:dyDescent="0.2">
      <c r="A38" s="42"/>
      <c r="B38" s="41"/>
      <c r="C38" s="414" t="str">
        <f>'8. Multi-Stakeholder Working'!H12</f>
        <v>✗</v>
      </c>
      <c r="D38" s="417" t="s">
        <v>176</v>
      </c>
      <c r="E38" s="418"/>
      <c r="F38" s="410" t="str">
        <f>CONCATENATE("completed: ",2-'8. Multi-Stakeholder Working'!H63,"/2")</f>
        <v>completed: 0/2</v>
      </c>
      <c r="H38" s="49"/>
      <c r="I38" s="49"/>
      <c r="J38" s="49"/>
      <c r="K38" s="49"/>
      <c r="L38" s="49"/>
      <c r="M38" s="49"/>
      <c r="N38" s="49"/>
      <c r="O38" s="49"/>
      <c r="P38" s="49"/>
      <c r="Q38" s="49"/>
      <c r="S38" s="43"/>
    </row>
    <row r="39" spans="1:19" ht="16" customHeight="1" x14ac:dyDescent="0.2">
      <c r="A39" s="42"/>
      <c r="B39" s="274"/>
      <c r="C39" s="415"/>
      <c r="D39" s="419"/>
      <c r="E39" s="419"/>
      <c r="F39" s="411"/>
      <c r="S39" s="43"/>
    </row>
    <row r="40" spans="1:19" ht="16" customHeight="1" x14ac:dyDescent="0.2">
      <c r="A40" s="42"/>
      <c r="B40" s="41"/>
      <c r="C40" s="416"/>
      <c r="D40" s="420"/>
      <c r="E40" s="420"/>
      <c r="F40" s="276"/>
      <c r="H40" s="412" t="str">
        <f>IF(R41=FALSE,"✗",IF(R42=TRUE,"✓","✗"))</f>
        <v>✗</v>
      </c>
      <c r="I40" s="434" t="s">
        <v>255</v>
      </c>
      <c r="J40" s="434"/>
      <c r="K40" s="434"/>
      <c r="L40" s="434"/>
      <c r="M40" s="434"/>
      <c r="N40" s="434"/>
      <c r="O40" s="449" t="s">
        <v>170</v>
      </c>
      <c r="P40" s="450"/>
      <c r="Q40" s="450"/>
      <c r="R40" s="22" t="s">
        <v>171</v>
      </c>
      <c r="S40" s="43"/>
    </row>
    <row r="41" spans="1:19" ht="16" customHeight="1" x14ac:dyDescent="0.2">
      <c r="A41" s="42"/>
      <c r="B41" s="41"/>
      <c r="C41" s="272"/>
      <c r="D41" s="273"/>
      <c r="E41" s="273"/>
      <c r="F41" s="39"/>
      <c r="H41" s="412"/>
      <c r="I41" s="434"/>
      <c r="J41" s="434"/>
      <c r="K41" s="434"/>
      <c r="L41" s="434"/>
      <c r="M41" s="434"/>
      <c r="N41" s="434"/>
      <c r="O41" s="450"/>
      <c r="P41" s="450"/>
      <c r="Q41" s="450"/>
      <c r="R41" s="23" t="b">
        <f>ISNUMBER(SEARCH(R40,O40))</f>
        <v>1</v>
      </c>
      <c r="S41" s="43"/>
    </row>
    <row r="42" spans="1:19" ht="16" customHeight="1" x14ac:dyDescent="0.2">
      <c r="A42" s="42"/>
      <c r="B42" s="41"/>
      <c r="C42" s="414" t="str">
        <f>'9. Cross-Cultural Understanding'!H12</f>
        <v>✗</v>
      </c>
      <c r="D42" s="463" t="s">
        <v>178</v>
      </c>
      <c r="E42" s="464"/>
      <c r="F42" s="410" t="str">
        <f>CONCATENATE("completed: ",5-'9. Cross-Cultural Understanding'!H66,"/5")</f>
        <v>completed: 0/5</v>
      </c>
      <c r="H42" s="412"/>
      <c r="I42" s="434"/>
      <c r="J42" s="434"/>
      <c r="K42" s="434"/>
      <c r="L42" s="434"/>
      <c r="M42" s="434"/>
      <c r="N42" s="434"/>
      <c r="O42" s="450"/>
      <c r="P42" s="450"/>
      <c r="Q42" s="450"/>
      <c r="R42" s="23" t="b">
        <v>0</v>
      </c>
      <c r="S42" s="43"/>
    </row>
    <row r="43" spans="1:19" ht="16" customHeight="1" x14ac:dyDescent="0.2">
      <c r="A43" s="42"/>
      <c r="B43" s="274"/>
      <c r="C43" s="415"/>
      <c r="D43" s="465"/>
      <c r="E43" s="465"/>
      <c r="F43" s="411"/>
      <c r="H43" s="412"/>
      <c r="I43" s="435" t="s">
        <v>173</v>
      </c>
      <c r="J43" s="435"/>
      <c r="K43" s="435"/>
      <c r="L43" s="435"/>
      <c r="M43" s="435"/>
      <c r="O43" s="448" t="str">
        <f>IF(R42=FALSE,"     Confirm evidence link",IF(R41=FALSE,"     Please insert link above.","     Evidence Link Confirmed"))</f>
        <v xml:space="preserve">     Confirm evidence link</v>
      </c>
      <c r="P43" s="448"/>
      <c r="Q43" s="448"/>
      <c r="S43" s="43"/>
    </row>
    <row r="44" spans="1:19" ht="16" customHeight="1" x14ac:dyDescent="0.2">
      <c r="A44" s="42"/>
      <c r="B44" s="41"/>
      <c r="C44" s="416"/>
      <c r="D44" s="466"/>
      <c r="E44" s="466"/>
      <c r="F44" s="276"/>
      <c r="H44" s="412"/>
      <c r="I44" s="435"/>
      <c r="J44" s="435"/>
      <c r="K44" s="435"/>
      <c r="L44" s="435"/>
      <c r="M44" s="435"/>
      <c r="O44" s="448"/>
      <c r="P44" s="448"/>
      <c r="Q44" s="448"/>
      <c r="S44" s="43"/>
    </row>
    <row r="45" spans="1:19" ht="16" customHeight="1" thickBot="1" x14ac:dyDescent="0.25">
      <c r="A45" s="42"/>
      <c r="B45" s="41"/>
      <c r="C45" s="272"/>
      <c r="D45" s="273"/>
      <c r="E45" s="273"/>
      <c r="F45" s="39"/>
      <c r="H45" s="70"/>
      <c r="I45" s="70"/>
      <c r="J45" s="70"/>
      <c r="K45" s="70"/>
      <c r="L45" s="70"/>
      <c r="M45" s="70"/>
      <c r="N45" s="70"/>
      <c r="O45" s="70"/>
      <c r="P45" s="70"/>
      <c r="Q45" s="70"/>
      <c r="S45" s="43"/>
    </row>
    <row r="46" spans="1:19" ht="16" customHeight="1" thickTop="1" x14ac:dyDescent="0.2">
      <c r="A46" s="42"/>
      <c r="B46" s="41"/>
      <c r="C46" s="414" t="str">
        <f>'10. Collaborative Design'!H12</f>
        <v>✗</v>
      </c>
      <c r="D46" s="417" t="s">
        <v>180</v>
      </c>
      <c r="E46" s="418"/>
      <c r="F46" s="410" t="str">
        <f>CONCATENATE("completed: ",4-'10. Collaborative Design'!H66,"/4")</f>
        <v>completed: 0/4</v>
      </c>
      <c r="S46" s="43"/>
    </row>
    <row r="47" spans="1:19" ht="16" customHeight="1" x14ac:dyDescent="0.2">
      <c r="A47" s="42"/>
      <c r="B47" s="274"/>
      <c r="C47" s="415"/>
      <c r="D47" s="419"/>
      <c r="E47" s="419"/>
      <c r="F47" s="411"/>
      <c r="S47" s="43"/>
    </row>
    <row r="48" spans="1:19" ht="16" customHeight="1" x14ac:dyDescent="0.2">
      <c r="A48" s="277"/>
      <c r="C48" s="416"/>
      <c r="D48" s="420"/>
      <c r="E48" s="420"/>
      <c r="F48" s="276"/>
      <c r="S48" s="43"/>
    </row>
    <row r="49" spans="1:19" ht="16" customHeight="1" x14ac:dyDescent="0.2">
      <c r="A49" s="42"/>
      <c r="B49" s="41"/>
      <c r="D49" s="273"/>
      <c r="E49" s="273"/>
      <c r="F49" s="39"/>
      <c r="S49" s="43"/>
    </row>
    <row r="50" spans="1:19" ht="16" customHeight="1" x14ac:dyDescent="0.2">
      <c r="A50" s="42"/>
      <c r="B50" s="41"/>
      <c r="C50" s="414" t="str">
        <f>'11. Policies &amp; Procedures'!H12</f>
        <v>✗</v>
      </c>
      <c r="D50" s="418" t="s">
        <v>134</v>
      </c>
      <c r="E50" s="418"/>
      <c r="F50" s="410" t="str">
        <f>CONCATENATE("completed: ",7-'11. Policies &amp; Procedures'!H85,"/7")</f>
        <v>completed: 0/7</v>
      </c>
      <c r="S50" s="43"/>
    </row>
    <row r="51" spans="1:19" ht="16" customHeight="1" x14ac:dyDescent="0.2">
      <c r="A51" s="42"/>
      <c r="B51" s="274"/>
      <c r="C51" s="415"/>
      <c r="D51" s="419"/>
      <c r="E51" s="419"/>
      <c r="F51" s="411"/>
      <c r="S51" s="43"/>
    </row>
    <row r="52" spans="1:19" ht="16" customHeight="1" x14ac:dyDescent="0.2">
      <c r="A52" s="42"/>
      <c r="B52" s="41"/>
      <c r="C52" s="416"/>
      <c r="D52" s="420"/>
      <c r="E52" s="420"/>
      <c r="F52" s="276"/>
      <c r="S52" s="43"/>
    </row>
    <row r="53" spans="1:19" ht="16" customHeight="1" x14ac:dyDescent="0.2">
      <c r="A53" s="42"/>
      <c r="B53" s="41"/>
      <c r="C53" s="272"/>
      <c r="D53" s="273"/>
      <c r="E53" s="273"/>
      <c r="F53" s="39"/>
      <c r="S53" s="43"/>
    </row>
    <row r="54" spans="1:19" ht="16" customHeight="1" x14ac:dyDescent="0.2">
      <c r="A54" s="42"/>
      <c r="B54" s="41"/>
      <c r="C54" s="414" t="str">
        <f>'12. Dedicated Personnel'!H12</f>
        <v>✗</v>
      </c>
      <c r="D54" s="423" t="s">
        <v>150</v>
      </c>
      <c r="E54" s="423"/>
      <c r="F54" s="410" t="str">
        <f>CONCATENATE("completed: ",4-'12. Dedicated Personnel'!H71,"/4")</f>
        <v>completed: 0/4</v>
      </c>
      <c r="S54" s="43"/>
    </row>
    <row r="55" spans="1:19" ht="16" customHeight="1" x14ac:dyDescent="0.2">
      <c r="A55" s="42"/>
      <c r="B55" s="274"/>
      <c r="C55" s="415"/>
      <c r="D55" s="424"/>
      <c r="E55" s="424"/>
      <c r="F55" s="411"/>
      <c r="S55" s="43"/>
    </row>
    <row r="56" spans="1:19" ht="16" customHeight="1" x14ac:dyDescent="0.2">
      <c r="A56" s="42"/>
      <c r="B56" s="41"/>
      <c r="C56" s="416"/>
      <c r="D56" s="425"/>
      <c r="E56" s="425"/>
      <c r="F56" s="276"/>
      <c r="S56" s="43"/>
    </row>
    <row r="57" spans="1:19" ht="16" customHeight="1" thickBot="1" x14ac:dyDescent="0.25">
      <c r="A57" s="42"/>
      <c r="B57" s="41"/>
      <c r="C57" s="272"/>
      <c r="D57" s="273"/>
      <c r="E57" s="273"/>
      <c r="F57" s="39"/>
      <c r="S57" s="43"/>
    </row>
    <row r="58" spans="1:19" ht="16" customHeight="1" x14ac:dyDescent="0.2">
      <c r="A58" s="42"/>
      <c r="B58" s="41"/>
      <c r="C58" s="439" t="str">
        <f>'13. Recognition of Customary'!H12</f>
        <v>✗</v>
      </c>
      <c r="D58" s="471" t="s">
        <v>181</v>
      </c>
      <c r="E58" s="472"/>
      <c r="F58" s="523" t="str">
        <f>CONCATENATE("completed: ",3-'13. Recognition of Customary'!H65,"/3")</f>
        <v>completed: 0/3</v>
      </c>
      <c r="S58" s="43"/>
    </row>
    <row r="59" spans="1:19" ht="16" customHeight="1" x14ac:dyDescent="0.2">
      <c r="A59" s="42"/>
      <c r="B59" s="274"/>
      <c r="C59" s="440"/>
      <c r="D59" s="473"/>
      <c r="E59" s="473"/>
      <c r="F59" s="524"/>
      <c r="S59" s="43"/>
    </row>
    <row r="60" spans="1:19" ht="16" customHeight="1" thickBot="1" x14ac:dyDescent="0.25">
      <c r="C60" s="441"/>
      <c r="D60" s="474"/>
      <c r="E60" s="474"/>
      <c r="F60" s="270"/>
      <c r="S60" s="43"/>
    </row>
    <row r="61" spans="1:19" ht="16" customHeight="1" x14ac:dyDescent="0.2">
      <c r="A61" s="42"/>
      <c r="D61" s="273"/>
      <c r="E61" s="273"/>
      <c r="S61" s="43"/>
    </row>
    <row r="62" spans="1:19" ht="16" customHeight="1" x14ac:dyDescent="0.2">
      <c r="S62" s="43"/>
    </row>
    <row r="63" spans="1:19" ht="16" hidden="1" customHeight="1" x14ac:dyDescent="0.2">
      <c r="D63" s="273"/>
      <c r="E63" s="273"/>
      <c r="S63" s="43"/>
    </row>
    <row r="64" spans="1:19" ht="16" hidden="1" customHeight="1" x14ac:dyDescent="0.2">
      <c r="S64" s="43"/>
    </row>
    <row r="65" spans="8:19" ht="16" hidden="1" customHeight="1" x14ac:dyDescent="0.2">
      <c r="H65" s="72">
        <f>COUNTIF(H24:H52,"✗")</f>
        <v>3</v>
      </c>
      <c r="I65" s="23" t="s">
        <v>189</v>
      </c>
      <c r="S65" s="43"/>
    </row>
    <row r="66" spans="8:19" ht="16" hidden="1" customHeight="1" x14ac:dyDescent="0.2">
      <c r="S66" s="43"/>
    </row>
    <row r="67" spans="8:19" ht="16" hidden="1" customHeight="1" x14ac:dyDescent="0.2">
      <c r="S67" s="43"/>
    </row>
    <row r="68" spans="8:19" ht="16" hidden="1" customHeight="1" x14ac:dyDescent="0.2">
      <c r="S68" s="43"/>
    </row>
    <row r="69" spans="8:19" ht="16" hidden="1" customHeight="1" x14ac:dyDescent="0.2">
      <c r="S69" s="43"/>
    </row>
    <row r="70" spans="8:19" ht="16" hidden="1" customHeight="1" x14ac:dyDescent="0.2">
      <c r="S70" s="43"/>
    </row>
    <row r="71" spans="8:19" ht="16" hidden="1" customHeight="1" x14ac:dyDescent="0.2">
      <c r="S71" s="43"/>
    </row>
    <row r="72" spans="8:19" ht="16" hidden="1" customHeight="1" x14ac:dyDescent="0.2">
      <c r="S72" s="43"/>
    </row>
    <row r="73" spans="8:19" ht="16" hidden="1" customHeight="1" x14ac:dyDescent="0.2">
      <c r="S73" s="43"/>
    </row>
    <row r="74" spans="8:19" ht="16" hidden="1" customHeight="1" x14ac:dyDescent="0.2">
      <c r="S74" s="43"/>
    </row>
    <row r="75" spans="8:19" ht="16" hidden="1" customHeight="1" x14ac:dyDescent="0.2">
      <c r="S75" s="43"/>
    </row>
    <row r="76" spans="8:19" ht="16" hidden="1" customHeight="1" x14ac:dyDescent="0.2">
      <c r="S76" s="43"/>
    </row>
    <row r="77" spans="8:19" ht="16" hidden="1" customHeight="1" x14ac:dyDescent="0.2">
      <c r="S77" s="43"/>
    </row>
    <row r="78" spans="8:19" ht="16" hidden="1" customHeight="1" x14ac:dyDescent="0.2">
      <c r="S78" s="43"/>
    </row>
    <row r="79" spans="8:19" ht="16" hidden="1" customHeight="1" x14ac:dyDescent="0.2">
      <c r="S79" s="43"/>
    </row>
    <row r="80" spans="8:19" ht="16" hidden="1" customHeight="1" x14ac:dyDescent="0.2">
      <c r="S80" s="43"/>
    </row>
    <row r="81" spans="19:19" ht="16" hidden="1" customHeight="1" x14ac:dyDescent="0.2">
      <c r="S81" s="43"/>
    </row>
    <row r="82" spans="19:19" ht="16" hidden="1" customHeight="1" x14ac:dyDescent="0.2">
      <c r="S82" s="43"/>
    </row>
    <row r="83" spans="19:19" ht="16" hidden="1" customHeight="1" x14ac:dyDescent="0.2">
      <c r="S83" s="43"/>
    </row>
    <row r="84" spans="19:19" ht="16" hidden="1" customHeight="1" x14ac:dyDescent="0.2">
      <c r="S84" s="43"/>
    </row>
    <row r="85" spans="19:19" ht="16" hidden="1" customHeight="1" x14ac:dyDescent="0.2">
      <c r="S85" s="43"/>
    </row>
    <row r="86" spans="19:19" hidden="1" x14ac:dyDescent="0.2">
      <c r="S86" s="43"/>
    </row>
    <row r="87" spans="19:19" hidden="1" x14ac:dyDescent="0.2">
      <c r="S87" s="43"/>
    </row>
    <row r="88" spans="19:19" hidden="1" x14ac:dyDescent="0.2">
      <c r="S88" s="43"/>
    </row>
    <row r="89" spans="19:19" hidden="1" x14ac:dyDescent="0.2">
      <c r="S89" s="43"/>
    </row>
    <row r="90" spans="19:19" hidden="1" x14ac:dyDescent="0.2">
      <c r="S90" s="43"/>
    </row>
    <row r="91" spans="19:19" hidden="1" x14ac:dyDescent="0.2">
      <c r="S91" s="43"/>
    </row>
    <row r="92" spans="19:19" hidden="1" x14ac:dyDescent="0.2">
      <c r="S92" s="43"/>
    </row>
    <row r="93" spans="19:19" hidden="1" x14ac:dyDescent="0.2">
      <c r="S93" s="43"/>
    </row>
    <row r="94" spans="19:19" hidden="1" x14ac:dyDescent="0.2">
      <c r="S94" s="43"/>
    </row>
    <row r="95" spans="19:19" hidden="1" x14ac:dyDescent="0.2">
      <c r="S95" s="43"/>
    </row>
    <row r="96" spans="19:19" hidden="1" x14ac:dyDescent="0.2">
      <c r="S96" s="43"/>
    </row>
    <row r="97" spans="19:19" hidden="1" x14ac:dyDescent="0.2">
      <c r="S97" s="43"/>
    </row>
    <row r="98" spans="19:19" hidden="1" x14ac:dyDescent="0.2">
      <c r="S98" s="43"/>
    </row>
    <row r="99" spans="19:19" hidden="1" x14ac:dyDescent="0.2">
      <c r="S99" s="43"/>
    </row>
    <row r="100" spans="19:19" hidden="1" x14ac:dyDescent="0.2">
      <c r="S100" s="43"/>
    </row>
    <row r="101" spans="19:19" hidden="1" x14ac:dyDescent="0.2">
      <c r="S101" s="43"/>
    </row>
    <row r="102" spans="19:19" hidden="1" x14ac:dyDescent="0.2">
      <c r="S102" s="43"/>
    </row>
    <row r="103" spans="19:19" hidden="1" x14ac:dyDescent="0.2">
      <c r="S103" s="43"/>
    </row>
    <row r="104" spans="19:19" hidden="1" x14ac:dyDescent="0.2">
      <c r="S104" s="43"/>
    </row>
    <row r="105" spans="19:19" hidden="1" x14ac:dyDescent="0.2">
      <c r="S105" s="43"/>
    </row>
    <row r="106" spans="19:19" hidden="1" x14ac:dyDescent="0.2">
      <c r="S106" s="43"/>
    </row>
    <row r="107" spans="19:19" hidden="1" x14ac:dyDescent="0.2">
      <c r="S107" s="43"/>
    </row>
    <row r="108" spans="19:19" hidden="1" x14ac:dyDescent="0.2">
      <c r="S108" s="43"/>
    </row>
    <row r="109" spans="19:19" hidden="1" x14ac:dyDescent="0.2">
      <c r="S109" s="43"/>
    </row>
    <row r="110" spans="19:19" hidden="1" x14ac:dyDescent="0.2">
      <c r="S110" s="43"/>
    </row>
    <row r="111" spans="19:19" hidden="1" x14ac:dyDescent="0.2">
      <c r="S111" s="43"/>
    </row>
    <row r="112" spans="19:19" hidden="1" x14ac:dyDescent="0.2">
      <c r="S112" s="43"/>
    </row>
    <row r="113" spans="19:19" hidden="1" x14ac:dyDescent="0.2">
      <c r="S113" s="43"/>
    </row>
    <row r="114" spans="19:19" hidden="1" x14ac:dyDescent="0.2">
      <c r="S114" s="43"/>
    </row>
    <row r="115" spans="19:19" hidden="1" x14ac:dyDescent="0.2">
      <c r="S115" s="43"/>
    </row>
    <row r="116" spans="19:19" hidden="1" x14ac:dyDescent="0.2">
      <c r="S116" s="43"/>
    </row>
    <row r="117" spans="19:19" hidden="1" x14ac:dyDescent="0.2">
      <c r="S117" s="43"/>
    </row>
    <row r="118" spans="19:19" hidden="1" x14ac:dyDescent="0.2">
      <c r="S118" s="43"/>
    </row>
    <row r="119" spans="19:19" hidden="1" x14ac:dyDescent="0.2">
      <c r="S119" s="43"/>
    </row>
    <row r="120" spans="19:19" hidden="1" x14ac:dyDescent="0.2">
      <c r="S120" s="43"/>
    </row>
    <row r="121" spans="19:19" hidden="1" x14ac:dyDescent="0.2">
      <c r="S121" s="43"/>
    </row>
    <row r="122" spans="19:19" hidden="1" x14ac:dyDescent="0.2">
      <c r="S122" s="43"/>
    </row>
    <row r="123" spans="19:19" hidden="1" x14ac:dyDescent="0.2">
      <c r="S123" s="43"/>
    </row>
    <row r="124" spans="19:19" hidden="1" x14ac:dyDescent="0.2">
      <c r="S124" s="43"/>
    </row>
    <row r="125" spans="19:19" hidden="1" x14ac:dyDescent="0.2">
      <c r="S125" s="43"/>
    </row>
    <row r="126" spans="19:19" hidden="1" x14ac:dyDescent="0.2">
      <c r="S126" s="43"/>
    </row>
    <row r="127" spans="19:19" hidden="1" x14ac:dyDescent="0.2">
      <c r="S127" s="43"/>
    </row>
  </sheetData>
  <mergeCells count="63">
    <mergeCell ref="Y4:Y5"/>
    <mergeCell ref="E6:F7"/>
    <mergeCell ref="G6:H7"/>
    <mergeCell ref="I6:K7"/>
    <mergeCell ref="L6:N7"/>
    <mergeCell ref="O1:P2"/>
    <mergeCell ref="E2:I3"/>
    <mergeCell ref="O3:P4"/>
    <mergeCell ref="V4:V6"/>
    <mergeCell ref="W4:X6"/>
    <mergeCell ref="C22:C24"/>
    <mergeCell ref="D22:E24"/>
    <mergeCell ref="F22:F23"/>
    <mergeCell ref="H22:Q22"/>
    <mergeCell ref="H24:H30"/>
    <mergeCell ref="I24:N28"/>
    <mergeCell ref="I29:M30"/>
    <mergeCell ref="O24:Q28"/>
    <mergeCell ref="O29:Q30"/>
    <mergeCell ref="C26:C28"/>
    <mergeCell ref="D26:E28"/>
    <mergeCell ref="F26:F27"/>
    <mergeCell ref="C30:C32"/>
    <mergeCell ref="D30:E32"/>
    <mergeCell ref="F30:F31"/>
    <mergeCell ref="C18:C20"/>
    <mergeCell ref="D18:E20"/>
    <mergeCell ref="F18:F19"/>
    <mergeCell ref="I15:Q16"/>
    <mergeCell ref="I17:Q19"/>
    <mergeCell ref="I40:N42"/>
    <mergeCell ref="I43:M44"/>
    <mergeCell ref="I36:M37"/>
    <mergeCell ref="H12:H13"/>
    <mergeCell ref="I12:Q13"/>
    <mergeCell ref="C38:C40"/>
    <mergeCell ref="D38:E40"/>
    <mergeCell ref="F38:F39"/>
    <mergeCell ref="C42:C44"/>
    <mergeCell ref="O36:Q37"/>
    <mergeCell ref="H33:H37"/>
    <mergeCell ref="I33:N35"/>
    <mergeCell ref="C34:C36"/>
    <mergeCell ref="D34:E36"/>
    <mergeCell ref="F34:F35"/>
    <mergeCell ref="D42:E44"/>
    <mergeCell ref="F42:F43"/>
    <mergeCell ref="O33:Q35"/>
    <mergeCell ref="O40:Q42"/>
    <mergeCell ref="O43:Q44"/>
    <mergeCell ref="H40:H44"/>
    <mergeCell ref="C46:C48"/>
    <mergeCell ref="D46:E48"/>
    <mergeCell ref="F46:F47"/>
    <mergeCell ref="C58:C60"/>
    <mergeCell ref="D58:E60"/>
    <mergeCell ref="F58:F59"/>
    <mergeCell ref="C50:C52"/>
    <mergeCell ref="D50:E52"/>
    <mergeCell ref="F50:F51"/>
    <mergeCell ref="C54:C56"/>
    <mergeCell ref="D54:E56"/>
    <mergeCell ref="F54:F55"/>
  </mergeCells>
  <conditionalFormatting sqref="H24:H26">
    <cfRule type="beginsWith" dxfId="401" priority="64" operator="beginsWith" text="&quot;Upload&quot;">
      <formula>LEFT(H24,LEN("""Upload"""))="""Upload"""</formula>
    </cfRule>
    <cfRule type="beginsWith" dxfId="400" priority="65" stopIfTrue="1" operator="beginsWith" text="&quot;Upload&quot;">
      <formula>LEFT(H24,LEN("""Upload"""))="""Upload"""</formula>
    </cfRule>
  </conditionalFormatting>
  <conditionalFormatting sqref="H12:H13">
    <cfRule type="containsText" dxfId="399" priority="63" operator="containsText" text="✗">
      <formula>NOT(ISERROR(SEARCH("✗",H12)))</formula>
    </cfRule>
  </conditionalFormatting>
  <conditionalFormatting sqref="H33">
    <cfRule type="beginsWith" dxfId="398" priority="57" operator="beginsWith" text="&quot;Upload&quot;">
      <formula>LEFT(H33,LEN("""Upload"""))="""Upload"""</formula>
    </cfRule>
    <cfRule type="beginsWith" dxfId="397" priority="58" stopIfTrue="1" operator="beginsWith" text="&quot;Upload&quot;">
      <formula>LEFT(H33,LEN("""Upload"""))="""Upload"""</formula>
    </cfRule>
  </conditionalFormatting>
  <conditionalFormatting sqref="H40">
    <cfRule type="beginsWith" dxfId="396" priority="55" operator="beginsWith" text="&quot;Upload&quot;">
      <formula>LEFT(H40,LEN("""Upload"""))="""Upload"""</formula>
    </cfRule>
    <cfRule type="beginsWith" dxfId="395" priority="56" stopIfTrue="1" operator="beginsWith" text="&quot;Upload&quot;">
      <formula>LEFT(H40,LEN("""Upload"""))="""Upload"""</formula>
    </cfRule>
  </conditionalFormatting>
  <conditionalFormatting sqref="V4">
    <cfRule type="containsText" dxfId="394" priority="16" operator="containsText" text="✗">
      <formula>NOT(ISERROR(SEARCH("✗",V4)))</formula>
    </cfRule>
  </conditionalFormatting>
  <conditionalFormatting sqref="V8">
    <cfRule type="containsText" dxfId="393" priority="15" operator="containsText" text="✗">
      <formula>NOT(ISERROR(SEARCH("✗",V8)))</formula>
    </cfRule>
  </conditionalFormatting>
  <conditionalFormatting sqref="C18">
    <cfRule type="containsText" dxfId="392" priority="13" operator="containsText" text="✗">
      <formula>NOT(ISERROR(SEARCH("✗",C18)))</formula>
    </cfRule>
  </conditionalFormatting>
  <conditionalFormatting sqref="C22">
    <cfRule type="containsText" dxfId="391" priority="12" operator="containsText" text="✗">
      <formula>NOT(ISERROR(SEARCH("✗",C22)))</formula>
    </cfRule>
  </conditionalFormatting>
  <conditionalFormatting sqref="C26">
    <cfRule type="containsText" dxfId="390" priority="11" operator="containsText" text="✗">
      <formula>NOT(ISERROR(SEARCH("✗",C26)))</formula>
    </cfRule>
  </conditionalFormatting>
  <conditionalFormatting sqref="C30">
    <cfRule type="containsText" dxfId="389" priority="10" operator="containsText" text="✗">
      <formula>NOT(ISERROR(SEARCH("✗",C30)))</formula>
    </cfRule>
  </conditionalFormatting>
  <conditionalFormatting sqref="C34">
    <cfRule type="containsText" dxfId="388" priority="9" operator="containsText" text="✗">
      <formula>NOT(ISERROR(SEARCH("✗",C34)))</formula>
    </cfRule>
  </conditionalFormatting>
  <conditionalFormatting sqref="C38">
    <cfRule type="containsText" dxfId="387" priority="8" operator="containsText" text="✗">
      <formula>NOT(ISERROR(SEARCH("✗",C38)))</formula>
    </cfRule>
  </conditionalFormatting>
  <conditionalFormatting sqref="C42">
    <cfRule type="containsText" dxfId="386" priority="7" operator="containsText" text="✗">
      <formula>NOT(ISERROR(SEARCH("✗",C42)))</formula>
    </cfRule>
  </conditionalFormatting>
  <conditionalFormatting sqref="C46">
    <cfRule type="containsText" dxfId="385" priority="6" operator="containsText" text="✗">
      <formula>NOT(ISERROR(SEARCH("✗",C46)))</formula>
    </cfRule>
  </conditionalFormatting>
  <conditionalFormatting sqref="C50">
    <cfRule type="containsText" dxfId="384" priority="5" operator="containsText" text="✗">
      <formula>NOT(ISERROR(SEARCH("✗",C50)))</formula>
    </cfRule>
  </conditionalFormatting>
  <conditionalFormatting sqref="C54">
    <cfRule type="containsText" dxfId="383" priority="4" operator="containsText" text="✗">
      <formula>NOT(ISERROR(SEARCH("✗",C54)))</formula>
    </cfRule>
  </conditionalFormatting>
  <conditionalFormatting sqref="C58">
    <cfRule type="containsText" dxfId="382" priority="3" operator="containsText" text="✗">
      <formula>NOT(ISERROR(SEARCH("✗",C58)))</formula>
    </cfRule>
  </conditionalFormatting>
  <hyperlinks>
    <hyperlink ref="W4:X6" location="'PC - Community Representation'!A1" display="Community Representation " xr:uid="{114EC4EA-A8BB-0D43-92F2-07A09C6B04EE}"/>
    <hyperlink ref="D18:E20" location="'3. Community Representation'!A1" display="Community Representation " xr:uid="{DE166452-DE8D-7041-9A21-D662A07FA3F5}"/>
    <hyperlink ref="D26:E28" location="'5. Marginalized &amp; Vulnerable'!A1" display="'5. Marginalized &amp; Vulnerable'!A1" xr:uid="{BDA2D6CD-1EFD-3643-8ABE-248D71920F9B}"/>
    <hyperlink ref="D30:E32" location="'6. Institutional Capacity'!A1" display="Institutional Capacity" xr:uid="{EA192B70-81BE-0244-B8B3-811F4903095A}"/>
    <hyperlink ref="D38:E40" location="'8. Multi-Stakeholder Working'!A1" display="'8. Multi-Stakeholder Working'!A1" xr:uid="{5B82CD6D-2E1C-3943-92E2-99EC4A4496BC}"/>
    <hyperlink ref="D42:E44" location="'9. Cross-Cultural Understanding'!A1" display="'9. Cross-Cultural Understanding'!A1" xr:uid="{913CDB0C-6C68-1E4A-8649-BF0CDF987ACF}"/>
    <hyperlink ref="D46:E48" location="'10. Collaborative Design'!A1" display="'10. Collaborative Design'!A1" xr:uid="{8D7A0925-615B-2D4F-808F-5E3827237EF5}"/>
    <hyperlink ref="D54:E56" location="'12. Dedicated Personnel'!A1" display="Dedicated Personnel" xr:uid="{5B605D5F-6894-174B-8C67-C719E484B65E}"/>
    <hyperlink ref="D58:E60" location="'13. Recognition of Customary'!A1" display="'13. Recognition of Customary'!A1" xr:uid="{1D709093-59E4-CD44-BB25-66BBF13B91C8}"/>
    <hyperlink ref="D50:E52" location="'11. Policies &amp; Procedures'!A1" display="Policies &amp; Procedures" xr:uid="{5DF0C2E4-E81F-D04E-9356-03BF6E4DE4E3}"/>
    <hyperlink ref="E6:F7" location="'1. Start Page'!A1" display="Overview" xr:uid="{6A20759A-5386-FC4C-9AB4-87087F7B7255}"/>
    <hyperlink ref="I6:K7" location="'14. Prerequisite Steps 1-3'!A1" display="Prerequisites" xr:uid="{816440D5-AB9E-A941-97C9-6AF4A1BCA291}"/>
    <hyperlink ref="G6:H7" location="'2. Enabling Conditions Overview'!A1" display="Enabling Conditions" xr:uid="{AF39578B-5C84-3747-BB01-FFE1D6485799}"/>
    <hyperlink ref="L6:N7" location="'15. Step 4. Consideration'!A1" display="Implementation" xr:uid="{CBD650B0-716A-1845-ADBB-BD1D3CA06DD7}"/>
    <hyperlink ref="D34" location="'7. Technical Capacity'!A1" display="'7. Technical Capacity'!A1" xr:uid="{37C4F1C1-5FCD-844D-81CE-FB1B36069FBA}"/>
    <hyperlink ref="I29:M30" location="'Further Information'!B461" display="See here for further information and resources" xr:uid="{ED1C28C2-588B-4783-8E4D-5D009547E66B}"/>
    <hyperlink ref="I36:M37" location="'Further Information'!B461" display="See here for further information and resources" xr:uid="{7C72E0AF-74B6-457F-9017-7A826AB16C20}"/>
    <hyperlink ref="I43:M44" location="'Further Information'!B461" display="See here for further information and resources" xr:uid="{C893E4B0-0AF8-45DC-B25D-E89D714E02AD}"/>
    <hyperlink ref="D22:E24" location="'4.  Gender'!A1" display="Gender " xr:uid="{03C357C3-9511-AC4C-8C35-A9C1528C518B}"/>
    <hyperlink ref="O1:P2" location="'READ FIRST User Guide'!A1" display="User Guide" xr:uid="{C0DD2401-C41B-B247-A9DF-0511EBAC5EB2}"/>
    <hyperlink ref="O3:P4" location="Glossary!A1" display="Glossary" xr:uid="{0A9E654A-01E1-B94C-9CB1-E3E14445A85D}"/>
  </hyperlinks>
  <pageMargins left="0.7" right="0.7" top="0.75" bottom="0.75" header="0.3" footer="0.3"/>
  <pageSetup orientation="portrait" horizontalDpi="1200" verticalDpi="1200" r:id="rId1"/>
  <drawing r:id="rId2"/>
  <legacyDrawing r:id="rId3"/>
  <mc:AlternateContent xmlns:mc="http://schemas.openxmlformats.org/markup-compatibility/2006">
    <mc:Choice Requires="x14">
      <controls>
        <mc:AlternateContent xmlns:mc="http://schemas.openxmlformats.org/markup-compatibility/2006">
          <mc:Choice Requires="x14">
            <control shapeId="24580" r:id="rId4" name="Check Box 4">
              <controlPr defaultSize="0" autoFill="0" autoLine="0" autoPict="0">
                <anchor moveWithCells="1">
                  <from>
                    <xdr:col>14</xdr:col>
                    <xdr:colOff>228600</xdr:colOff>
                    <xdr:row>28</xdr:row>
                    <xdr:rowOff>25400</xdr:rowOff>
                  </from>
                  <to>
                    <xdr:col>14</xdr:col>
                    <xdr:colOff>520700</xdr:colOff>
                    <xdr:row>29</xdr:row>
                    <xdr:rowOff>139700</xdr:rowOff>
                  </to>
                </anchor>
              </controlPr>
            </control>
          </mc:Choice>
        </mc:AlternateContent>
        <mc:AlternateContent xmlns:mc="http://schemas.openxmlformats.org/markup-compatibility/2006">
          <mc:Choice Requires="x14">
            <control shapeId="24581" r:id="rId5" name="Check Box 5">
              <controlPr defaultSize="0" autoFill="0" autoLine="0" autoPict="0">
                <anchor moveWithCells="1">
                  <from>
                    <xdr:col>14</xdr:col>
                    <xdr:colOff>228600</xdr:colOff>
                    <xdr:row>35</xdr:row>
                    <xdr:rowOff>25400</xdr:rowOff>
                  </from>
                  <to>
                    <xdr:col>14</xdr:col>
                    <xdr:colOff>520700</xdr:colOff>
                    <xdr:row>36</xdr:row>
                    <xdr:rowOff>139700</xdr:rowOff>
                  </to>
                </anchor>
              </controlPr>
            </control>
          </mc:Choice>
        </mc:AlternateContent>
        <mc:AlternateContent xmlns:mc="http://schemas.openxmlformats.org/markup-compatibility/2006">
          <mc:Choice Requires="x14">
            <control shapeId="24582" r:id="rId6" name="Check Box 6">
              <controlPr defaultSize="0" autoFill="0" autoLine="0" autoPict="0">
                <anchor moveWithCells="1">
                  <from>
                    <xdr:col>14</xdr:col>
                    <xdr:colOff>228600</xdr:colOff>
                    <xdr:row>42</xdr:row>
                    <xdr:rowOff>25400</xdr:rowOff>
                  </from>
                  <to>
                    <xdr:col>14</xdr:col>
                    <xdr:colOff>520700</xdr:colOff>
                    <xdr:row>43</xdr:row>
                    <xdr:rowOff>139700</xdr:rowOff>
                  </to>
                </anchor>
              </controlPr>
            </control>
          </mc:Choice>
        </mc:AlternateContent>
      </controls>
    </mc:Choice>
  </mc:AlternateContent>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E772C-3AAD-E446-A8EA-3FC69152C56E}">
  <sheetPr codeName="Sheet15">
    <tabColor rgb="FFA7C6ED"/>
  </sheetPr>
  <dimension ref="A1:Y398"/>
  <sheetViews>
    <sheetView showGridLines="0" showRowColHeaders="0" tabSelected="1" zoomScaleNormal="100" workbookViewId="0">
      <selection activeCell="I36" sqref="I36:N40"/>
    </sheetView>
  </sheetViews>
  <sheetFormatPr baseColWidth="10" defaultColWidth="10.83203125" defaultRowHeight="16" customHeight="1" x14ac:dyDescent="0.2"/>
  <cols>
    <col min="1" max="1" width="6" style="23" customWidth="1"/>
    <col min="2" max="2" width="10.83203125" style="23" customWidth="1"/>
    <col min="3" max="3" width="7.5" style="23" customWidth="1"/>
    <col min="4" max="4" width="7.1640625" style="23" customWidth="1"/>
    <col min="5" max="5" width="21.33203125" style="23" customWidth="1"/>
    <col min="6" max="6" width="8.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hidden="1" customWidth="1"/>
    <col min="20" max="20" width="10.83203125" style="23" hidden="1" customWidth="1"/>
    <col min="21" max="21" width="0" style="23" hidden="1" customWidth="1"/>
    <col min="22" max="22" width="12.1640625" style="23" hidden="1" customWidth="1"/>
    <col min="23" max="25" width="0" style="23" hidden="1" customWidth="1"/>
    <col min="26" max="16384" width="10.83203125" style="23"/>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x14ac:dyDescent="0.2">
      <c r="A7" s="33"/>
      <c r="B7" s="34"/>
      <c r="C7" s="34"/>
      <c r="D7" s="34"/>
      <c r="E7" s="462"/>
      <c r="F7" s="462"/>
      <c r="G7" s="462"/>
      <c r="H7" s="462"/>
      <c r="I7" s="462"/>
      <c r="J7" s="462"/>
      <c r="K7" s="462"/>
      <c r="L7" s="462"/>
      <c r="M7" s="462"/>
      <c r="N7" s="462"/>
      <c r="O7" s="35"/>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customHeight="1" x14ac:dyDescent="0.2">
      <c r="A11" s="42"/>
      <c r="F11" s="39"/>
      <c r="S11" s="43"/>
    </row>
    <row r="12" spans="1:25" ht="16" customHeight="1" x14ac:dyDescent="0.2">
      <c r="A12" s="42"/>
      <c r="H12" s="578" t="str">
        <f>IF(H197=0,"✗","✓")</f>
        <v>✗</v>
      </c>
      <c r="I12" s="426" t="s">
        <v>256</v>
      </c>
      <c r="J12" s="426"/>
      <c r="K12" s="426"/>
      <c r="L12" s="426"/>
      <c r="M12" s="426"/>
      <c r="N12" s="426"/>
      <c r="O12" s="426"/>
      <c r="P12" s="426"/>
      <c r="Q12" s="426"/>
      <c r="S12" s="43"/>
    </row>
    <row r="13" spans="1:25" ht="16" customHeight="1" x14ac:dyDescent="0.2">
      <c r="A13" s="42"/>
      <c r="H13" s="579"/>
      <c r="I13" s="427"/>
      <c r="J13" s="427"/>
      <c r="K13" s="427"/>
      <c r="L13" s="427"/>
      <c r="M13" s="427"/>
      <c r="N13" s="427"/>
      <c r="O13" s="427"/>
      <c r="P13" s="427"/>
      <c r="Q13" s="427"/>
      <c r="S13" s="43"/>
    </row>
    <row r="14" spans="1:25" ht="16" customHeight="1" x14ac:dyDescent="0.2">
      <c r="A14" s="42"/>
      <c r="S14" s="43"/>
    </row>
    <row r="15" spans="1:25" ht="16" customHeight="1" x14ac:dyDescent="0.2">
      <c r="A15" s="42"/>
      <c r="H15" s="590" t="s">
        <v>165</v>
      </c>
      <c r="I15" s="433" t="s">
        <v>257</v>
      </c>
      <c r="J15" s="433"/>
      <c r="K15" s="433"/>
      <c r="L15" s="433"/>
      <c r="M15" s="433"/>
      <c r="N15" s="433"/>
      <c r="O15" s="433"/>
      <c r="P15" s="433"/>
      <c r="Q15" s="433"/>
      <c r="S15" s="43"/>
    </row>
    <row r="16" spans="1:25" ht="16" customHeight="1" x14ac:dyDescent="0.2">
      <c r="A16" s="42"/>
      <c r="H16" s="590"/>
      <c r="I16" s="433"/>
      <c r="J16" s="433"/>
      <c r="K16" s="433"/>
      <c r="L16" s="433"/>
      <c r="M16" s="433"/>
      <c r="N16" s="433"/>
      <c r="O16" s="433"/>
      <c r="P16" s="433"/>
      <c r="Q16" s="433"/>
      <c r="S16" s="43"/>
    </row>
    <row r="17" spans="1:19" ht="16" customHeight="1" x14ac:dyDescent="0.2">
      <c r="A17" s="42"/>
      <c r="B17" s="41"/>
      <c r="F17" s="39"/>
      <c r="H17" s="590"/>
      <c r="I17" s="433"/>
      <c r="J17" s="433"/>
      <c r="K17" s="433"/>
      <c r="L17" s="433"/>
      <c r="M17" s="433"/>
      <c r="N17" s="433"/>
      <c r="O17" s="433"/>
      <c r="P17" s="433"/>
      <c r="Q17" s="433"/>
      <c r="S17" s="43"/>
    </row>
    <row r="18" spans="1:19" ht="16" customHeight="1" x14ac:dyDescent="0.2">
      <c r="A18" s="42"/>
      <c r="B18" s="41"/>
      <c r="C18" s="550" t="str">
        <f>H26</f>
        <v>✗</v>
      </c>
      <c r="D18" s="553" t="s">
        <v>78</v>
      </c>
      <c r="E18" s="553"/>
      <c r="F18" s="556" t="str">
        <f>CONCATENATE("completed: ",1-COUNTIF(H26,"✗"),"/1")</f>
        <v>completed: 0/1</v>
      </c>
      <c r="H18" s="590"/>
      <c r="I18" s="433"/>
      <c r="J18" s="433"/>
      <c r="K18" s="433"/>
      <c r="L18" s="433"/>
      <c r="M18" s="433"/>
      <c r="N18" s="433"/>
      <c r="O18" s="433"/>
      <c r="P18" s="433"/>
      <c r="Q18" s="433"/>
      <c r="S18" s="43"/>
    </row>
    <row r="19" spans="1:19" ht="16" customHeight="1" x14ac:dyDescent="0.2">
      <c r="A19" s="42"/>
      <c r="B19" s="45"/>
      <c r="C19" s="551"/>
      <c r="D19" s="554"/>
      <c r="E19" s="554"/>
      <c r="F19" s="557"/>
      <c r="H19" s="590"/>
      <c r="I19" s="433"/>
      <c r="J19" s="433"/>
      <c r="K19" s="433"/>
      <c r="L19" s="433"/>
      <c r="M19" s="433"/>
      <c r="N19" s="433"/>
      <c r="O19" s="433"/>
      <c r="P19" s="433"/>
      <c r="Q19" s="433"/>
      <c r="S19" s="43"/>
    </row>
    <row r="20" spans="1:19" ht="16" customHeight="1" x14ac:dyDescent="0.2">
      <c r="A20" s="42"/>
      <c r="B20" s="41"/>
      <c r="C20" s="552"/>
      <c r="D20" s="555"/>
      <c r="E20" s="555"/>
      <c r="F20" s="558"/>
      <c r="H20" s="271"/>
      <c r="I20" s="271"/>
      <c r="J20" s="271"/>
      <c r="K20" s="271"/>
      <c r="L20" s="271"/>
      <c r="M20" s="271"/>
      <c r="N20" s="271"/>
      <c r="O20" s="271"/>
      <c r="P20" s="271"/>
      <c r="Q20" s="271"/>
      <c r="S20" s="43"/>
    </row>
    <row r="21" spans="1:19" ht="16" customHeight="1" x14ac:dyDescent="0.2">
      <c r="A21" s="42"/>
      <c r="B21" s="41"/>
      <c r="C21" s="32"/>
      <c r="D21" s="32"/>
      <c r="E21" s="294"/>
      <c r="F21" s="32"/>
      <c r="S21" s="43"/>
    </row>
    <row r="22" spans="1:19" ht="16" customHeight="1" thickBot="1" x14ac:dyDescent="0.25">
      <c r="A22" s="42"/>
      <c r="B22" s="41"/>
      <c r="C22" s="32"/>
      <c r="D22" s="563" t="str">
        <f>H26</f>
        <v>✗</v>
      </c>
      <c r="E22" s="559" t="s">
        <v>258</v>
      </c>
      <c r="F22" s="560"/>
      <c r="H22" s="589" t="s">
        <v>259</v>
      </c>
      <c r="I22" s="589"/>
      <c r="J22" s="589"/>
      <c r="K22" s="589"/>
      <c r="L22" s="589"/>
      <c r="M22" s="589"/>
      <c r="N22" s="589"/>
      <c r="O22" s="589"/>
      <c r="P22" s="589"/>
      <c r="Q22" s="589"/>
      <c r="S22" s="43"/>
    </row>
    <row r="23" spans="1:19" ht="16" customHeight="1" x14ac:dyDescent="0.2">
      <c r="A23" s="42"/>
      <c r="B23" s="41"/>
      <c r="C23" s="32"/>
      <c r="D23" s="564"/>
      <c r="E23" s="561"/>
      <c r="F23" s="562"/>
      <c r="H23" s="581" t="s">
        <v>258</v>
      </c>
      <c r="I23" s="581"/>
      <c r="J23" s="581"/>
      <c r="K23" s="583" t="s">
        <v>260</v>
      </c>
      <c r="L23" s="583"/>
      <c r="M23" s="583"/>
      <c r="N23" s="583"/>
      <c r="O23" s="583"/>
      <c r="P23" s="583"/>
      <c r="Q23" s="295"/>
      <c r="S23" s="43"/>
    </row>
    <row r="24" spans="1:19" ht="16" customHeight="1" x14ac:dyDescent="0.2">
      <c r="A24" s="42"/>
      <c r="B24" s="41"/>
      <c r="C24" s="32"/>
      <c r="D24" s="24"/>
      <c r="E24" s="46"/>
      <c r="F24" s="46"/>
      <c r="H24" s="541"/>
      <c r="I24" s="541"/>
      <c r="J24" s="541"/>
      <c r="K24" s="584"/>
      <c r="L24" s="584"/>
      <c r="M24" s="584"/>
      <c r="N24" s="584"/>
      <c r="O24" s="584"/>
      <c r="P24" s="584"/>
      <c r="Q24" s="296"/>
      <c r="S24" s="43"/>
    </row>
    <row r="25" spans="1:19" ht="16" customHeight="1" x14ac:dyDescent="0.2">
      <c r="A25" s="42"/>
      <c r="B25" s="41"/>
      <c r="C25" s="550" t="str">
        <f>IF(COUNTIF(D29:D33,"✗")=0,"✓","✗")</f>
        <v>✗</v>
      </c>
      <c r="D25" s="553" t="s">
        <v>80</v>
      </c>
      <c r="E25" s="553"/>
      <c r="F25" s="556" t="str">
        <f>CONCATENATE("completed: ",H197,"/22")</f>
        <v>completed: 0/22</v>
      </c>
      <c r="H25" s="542"/>
      <c r="I25" s="542"/>
      <c r="J25" s="542"/>
      <c r="K25" s="585"/>
      <c r="L25" s="585"/>
      <c r="M25" s="585"/>
      <c r="N25" s="585"/>
      <c r="O25" s="585"/>
      <c r="P25" s="585"/>
      <c r="Q25" s="297"/>
      <c r="S25" s="43"/>
    </row>
    <row r="26" spans="1:19" ht="16" customHeight="1" x14ac:dyDescent="0.2">
      <c r="A26" s="42"/>
      <c r="B26" s="45"/>
      <c r="C26" s="551"/>
      <c r="D26" s="554"/>
      <c r="E26" s="554"/>
      <c r="F26" s="557"/>
      <c r="H26" s="412" t="str">
        <f>IF(R27=FALSE,"✗",IF(R28=TRUE,"✓","✗"))</f>
        <v>✗</v>
      </c>
      <c r="I26" s="413" t="s">
        <v>261</v>
      </c>
      <c r="J26" s="413"/>
      <c r="K26" s="413"/>
      <c r="L26" s="413"/>
      <c r="M26" s="413"/>
      <c r="N26" s="413"/>
      <c r="O26" s="445"/>
      <c r="P26" s="445"/>
      <c r="Q26" s="445"/>
      <c r="R26" s="22" t="s">
        <v>171</v>
      </c>
      <c r="S26" s="43"/>
    </row>
    <row r="27" spans="1:19" ht="16" customHeight="1" x14ac:dyDescent="0.2">
      <c r="A27" s="42"/>
      <c r="B27" s="41"/>
      <c r="C27" s="552"/>
      <c r="D27" s="555"/>
      <c r="E27" s="555"/>
      <c r="F27" s="298"/>
      <c r="H27" s="412"/>
      <c r="I27" s="413"/>
      <c r="J27" s="413"/>
      <c r="K27" s="413"/>
      <c r="L27" s="413"/>
      <c r="M27" s="413"/>
      <c r="N27" s="413"/>
      <c r="O27" s="449" t="s">
        <v>170</v>
      </c>
      <c r="P27" s="450"/>
      <c r="Q27" s="450"/>
      <c r="R27" s="23" t="b">
        <f>ISNUMBER(SEARCH(R26,O27))</f>
        <v>1</v>
      </c>
      <c r="S27" s="43"/>
    </row>
    <row r="28" spans="1:19" ht="16" customHeight="1" x14ac:dyDescent="0.2">
      <c r="A28" s="42"/>
      <c r="B28" s="41"/>
      <c r="C28" s="32"/>
      <c r="D28" s="32"/>
      <c r="E28" s="299"/>
      <c r="F28" s="32"/>
      <c r="H28" s="412"/>
      <c r="I28" s="413"/>
      <c r="J28" s="413"/>
      <c r="K28" s="413"/>
      <c r="L28" s="413"/>
      <c r="M28" s="413"/>
      <c r="N28" s="413"/>
      <c r="O28" s="450"/>
      <c r="P28" s="450"/>
      <c r="Q28" s="450"/>
      <c r="R28" s="23" t="b">
        <v>0</v>
      </c>
      <c r="S28" s="43"/>
    </row>
    <row r="29" spans="1:19" ht="16" customHeight="1" x14ac:dyDescent="0.2">
      <c r="A29" s="42"/>
      <c r="B29" s="41"/>
      <c r="C29" s="32"/>
      <c r="D29" s="565" t="str">
        <f>IF(COUNTIF(H36:H53,"✗")=0,"✓","✗")</f>
        <v>✗</v>
      </c>
      <c r="E29" s="567" t="s">
        <v>262</v>
      </c>
      <c r="F29" s="568"/>
      <c r="H29" s="412"/>
      <c r="I29" s="435" t="s">
        <v>173</v>
      </c>
      <c r="J29" s="435"/>
      <c r="K29" s="435"/>
      <c r="L29" s="435"/>
      <c r="M29" s="435"/>
      <c r="O29" s="450"/>
      <c r="P29" s="450"/>
      <c r="Q29" s="450"/>
      <c r="S29" s="43"/>
    </row>
    <row r="30" spans="1:19" ht="16" customHeight="1" x14ac:dyDescent="0.2">
      <c r="A30" s="42"/>
      <c r="B30" s="41"/>
      <c r="C30" s="32"/>
      <c r="D30" s="566"/>
      <c r="E30" s="569"/>
      <c r="F30" s="570"/>
      <c r="H30" s="412"/>
      <c r="I30" s="435"/>
      <c r="J30" s="435"/>
      <c r="K30" s="435"/>
      <c r="L30" s="435"/>
      <c r="M30" s="435"/>
      <c r="O30" s="448" t="str">
        <f>IF(R28=FALSE,"     Confirm evidence link",IF(R27=FALSE,"     Please insert link above","     Evidence link confirmed"))</f>
        <v xml:space="preserve">     Confirm evidence link</v>
      </c>
      <c r="P30" s="448"/>
      <c r="Q30" s="448"/>
      <c r="S30" s="43"/>
    </row>
    <row r="31" spans="1:19" ht="16" customHeight="1" x14ac:dyDescent="0.2">
      <c r="A31" s="42"/>
      <c r="B31" s="42"/>
      <c r="E31" s="300"/>
      <c r="H31" s="49"/>
      <c r="I31" s="49"/>
      <c r="J31" s="49"/>
      <c r="K31" s="49"/>
      <c r="L31" s="49"/>
      <c r="M31" s="49"/>
      <c r="N31" s="49"/>
      <c r="O31" s="533"/>
      <c r="P31" s="533"/>
      <c r="Q31" s="533"/>
      <c r="S31" s="43"/>
    </row>
    <row r="32" spans="1:19" ht="16" customHeight="1" thickBot="1" x14ac:dyDescent="0.25">
      <c r="A32" s="42"/>
      <c r="B32" s="42"/>
      <c r="C32" s="32"/>
      <c r="D32" s="565" t="str">
        <f>IF(COUNTIF(H59:H70,"✗")=0,"✓","✗")</f>
        <v>✗</v>
      </c>
      <c r="E32" s="567" t="s">
        <v>263</v>
      </c>
      <c r="F32" s="568"/>
      <c r="H32" s="591" t="s">
        <v>264</v>
      </c>
      <c r="I32" s="591"/>
      <c r="J32" s="591"/>
      <c r="K32" s="591"/>
      <c r="L32" s="591"/>
      <c r="M32" s="591"/>
      <c r="N32" s="591"/>
      <c r="O32" s="591"/>
      <c r="P32" s="591"/>
      <c r="Q32" s="591"/>
      <c r="S32" s="43"/>
    </row>
    <row r="33" spans="1:19" ht="16" customHeight="1" x14ac:dyDescent="0.2">
      <c r="A33" s="42"/>
      <c r="B33" s="41"/>
      <c r="C33" s="32"/>
      <c r="D33" s="566"/>
      <c r="E33" s="569"/>
      <c r="F33" s="570"/>
      <c r="H33" s="581" t="s">
        <v>262</v>
      </c>
      <c r="I33" s="581"/>
      <c r="J33" s="581"/>
      <c r="K33" s="586" t="s">
        <v>265</v>
      </c>
      <c r="L33" s="586"/>
      <c r="M33" s="586"/>
      <c r="N33" s="586"/>
      <c r="O33" s="586"/>
      <c r="P33" s="586"/>
      <c r="Q33" s="586"/>
      <c r="S33" s="43"/>
    </row>
    <row r="34" spans="1:19" ht="16" customHeight="1" x14ac:dyDescent="0.2">
      <c r="A34" s="42"/>
      <c r="B34" s="41"/>
      <c r="C34" s="32"/>
      <c r="D34" s="32"/>
      <c r="E34" s="299"/>
      <c r="F34" s="32"/>
      <c r="H34" s="541"/>
      <c r="I34" s="541"/>
      <c r="J34" s="541"/>
      <c r="K34" s="587"/>
      <c r="L34" s="587"/>
      <c r="M34" s="587"/>
      <c r="N34" s="587"/>
      <c r="O34" s="587"/>
      <c r="P34" s="587"/>
      <c r="Q34" s="587"/>
      <c r="S34" s="43"/>
    </row>
    <row r="35" spans="1:19" ht="16" customHeight="1" x14ac:dyDescent="0.2">
      <c r="A35" s="42"/>
      <c r="B35" s="41"/>
      <c r="C35" s="32"/>
      <c r="D35" s="565" t="str">
        <f>IF(COUNTIF(H42:H59,"✗")=0,"✓","✗")</f>
        <v>✗</v>
      </c>
      <c r="E35" s="574" t="s">
        <v>266</v>
      </c>
      <c r="F35" s="575"/>
      <c r="H35" s="582"/>
      <c r="I35" s="582"/>
      <c r="J35" s="582"/>
      <c r="K35" s="588"/>
      <c r="L35" s="588"/>
      <c r="M35" s="588"/>
      <c r="N35" s="588"/>
      <c r="O35" s="588"/>
      <c r="P35" s="588"/>
      <c r="Q35" s="588"/>
      <c r="S35" s="43"/>
    </row>
    <row r="36" spans="1:19" ht="16" customHeight="1" x14ac:dyDescent="0.2">
      <c r="A36" s="42"/>
      <c r="B36" s="41"/>
      <c r="C36" s="32"/>
      <c r="D36" s="566"/>
      <c r="E36" s="576"/>
      <c r="F36" s="577"/>
      <c r="H36" s="412" t="str">
        <f>IF(R37=FALSE,"✗",IF(R40=TRUE,"✓","✗"))</f>
        <v>✗</v>
      </c>
      <c r="I36" s="580" t="s">
        <v>267</v>
      </c>
      <c r="J36" s="580"/>
      <c r="K36" s="580"/>
      <c r="L36" s="580"/>
      <c r="M36" s="580"/>
      <c r="N36" s="580"/>
      <c r="O36" s="445"/>
      <c r="P36" s="445"/>
      <c r="Q36" s="445"/>
      <c r="R36" s="22" t="s">
        <v>171</v>
      </c>
      <c r="S36" s="43"/>
    </row>
    <row r="37" spans="1:19" ht="16" customHeight="1" x14ac:dyDescent="0.2">
      <c r="A37" s="42"/>
      <c r="B37" s="41"/>
      <c r="E37" s="300"/>
      <c r="H37" s="412"/>
      <c r="I37" s="580"/>
      <c r="J37" s="580"/>
      <c r="K37" s="580"/>
      <c r="L37" s="580"/>
      <c r="M37" s="580"/>
      <c r="N37" s="580"/>
      <c r="O37" s="449" t="s">
        <v>170</v>
      </c>
      <c r="P37" s="450"/>
      <c r="Q37" s="450"/>
      <c r="R37" s="23" t="b">
        <f>ISNUMBER(SEARCH(R36,O37))</f>
        <v>1</v>
      </c>
      <c r="S37" s="43"/>
    </row>
    <row r="38" spans="1:19" ht="16" customHeight="1" x14ac:dyDescent="0.2">
      <c r="A38" s="42"/>
      <c r="B38" s="41"/>
      <c r="C38" s="32"/>
      <c r="D38" s="565" t="str">
        <f>IF(COUNTIF(H65:H76,"✗")=0,"✓","✗")</f>
        <v>✗</v>
      </c>
      <c r="E38" s="567" t="s">
        <v>268</v>
      </c>
      <c r="F38" s="568"/>
      <c r="H38" s="412"/>
      <c r="I38" s="580"/>
      <c r="J38" s="580"/>
      <c r="K38" s="580"/>
      <c r="L38" s="580"/>
      <c r="M38" s="580"/>
      <c r="N38" s="580"/>
      <c r="O38" s="450"/>
      <c r="P38" s="450"/>
      <c r="Q38" s="450"/>
      <c r="S38" s="43"/>
    </row>
    <row r="39" spans="1:19" ht="16" customHeight="1" x14ac:dyDescent="0.2">
      <c r="A39" s="42"/>
      <c r="B39" s="41"/>
      <c r="C39" s="32"/>
      <c r="D39" s="566"/>
      <c r="E39" s="569"/>
      <c r="F39" s="570"/>
      <c r="H39" s="412"/>
      <c r="I39" s="580"/>
      <c r="J39" s="580"/>
      <c r="K39" s="580"/>
      <c r="L39" s="580"/>
      <c r="M39" s="580"/>
      <c r="N39" s="580"/>
      <c r="O39" s="450"/>
      <c r="P39" s="450"/>
      <c r="Q39" s="450"/>
      <c r="S39" s="43"/>
    </row>
    <row r="40" spans="1:19" ht="20" customHeight="1" x14ac:dyDescent="0.2">
      <c r="A40" s="42"/>
      <c r="B40" s="41"/>
      <c r="C40" s="32"/>
      <c r="D40" s="32"/>
      <c r="E40" s="299"/>
      <c r="F40" s="32"/>
      <c r="H40" s="412"/>
      <c r="I40" s="580"/>
      <c r="J40" s="580"/>
      <c r="K40" s="580"/>
      <c r="L40" s="580"/>
      <c r="M40" s="580"/>
      <c r="N40" s="580"/>
      <c r="O40" s="448" t="str">
        <f>IF(R40=FALSE,"     Confirm evidence link",IF(R37=FALSE,"     Please insert link above","     Evidence link confirmed"))</f>
        <v xml:space="preserve">     Confirm evidence link</v>
      </c>
      <c r="P40" s="448"/>
      <c r="Q40" s="448"/>
      <c r="R40" s="23" t="b">
        <v>0</v>
      </c>
      <c r="S40" s="43"/>
    </row>
    <row r="41" spans="1:19" ht="16" customHeight="1" x14ac:dyDescent="0.2">
      <c r="A41" s="42"/>
      <c r="B41" s="41"/>
      <c r="C41" s="32"/>
      <c r="D41" s="565" t="str">
        <f>IF(COUNTIF(H48:H65,"✗")=0,"✓","✗")</f>
        <v>✗</v>
      </c>
      <c r="E41" s="567" t="s">
        <v>269</v>
      </c>
      <c r="F41" s="568"/>
      <c r="H41" s="412"/>
      <c r="I41" s="435" t="s">
        <v>173</v>
      </c>
      <c r="J41" s="435"/>
      <c r="K41" s="435"/>
      <c r="L41" s="435"/>
      <c r="M41" s="435"/>
      <c r="O41" s="448"/>
      <c r="P41" s="448"/>
      <c r="Q41" s="448"/>
      <c r="S41" s="43"/>
    </row>
    <row r="42" spans="1:19" ht="16" customHeight="1" x14ac:dyDescent="0.2">
      <c r="A42" s="42"/>
      <c r="B42" s="41"/>
      <c r="C42" s="32"/>
      <c r="D42" s="566"/>
      <c r="E42" s="569"/>
      <c r="F42" s="570"/>
      <c r="H42" s="412"/>
      <c r="I42" s="435"/>
      <c r="J42" s="435"/>
      <c r="K42" s="435"/>
      <c r="L42" s="435"/>
      <c r="M42" s="435"/>
      <c r="S42" s="43"/>
    </row>
    <row r="43" spans="1:19" ht="16" customHeight="1" x14ac:dyDescent="0.2">
      <c r="A43" s="42"/>
      <c r="B43" s="41"/>
      <c r="E43" s="300"/>
      <c r="H43" s="412" t="str">
        <f>IF(R44=FALSE,"✗",IF(R45=TRUE,"✓","✗"))</f>
        <v>✗</v>
      </c>
      <c r="I43" s="413" t="s">
        <v>270</v>
      </c>
      <c r="J43" s="413"/>
      <c r="K43" s="413"/>
      <c r="L43" s="413"/>
      <c r="M43" s="413"/>
      <c r="N43" s="413"/>
      <c r="O43" s="445"/>
      <c r="P43" s="445"/>
      <c r="Q43" s="445"/>
      <c r="R43" s="22" t="s">
        <v>171</v>
      </c>
      <c r="S43" s="43"/>
    </row>
    <row r="44" spans="1:19" ht="16" customHeight="1" x14ac:dyDescent="0.2">
      <c r="A44" s="42"/>
      <c r="B44" s="41"/>
      <c r="C44" s="32"/>
      <c r="D44" s="565" t="str">
        <f>IF(COUNTIF(H71:H82,"✗")=0,"✓","✗")</f>
        <v>✗</v>
      </c>
      <c r="E44" s="567" t="s">
        <v>271</v>
      </c>
      <c r="F44" s="568"/>
      <c r="G44" s="66"/>
      <c r="H44" s="412"/>
      <c r="I44" s="413"/>
      <c r="J44" s="413"/>
      <c r="K44" s="413"/>
      <c r="L44" s="413"/>
      <c r="M44" s="413"/>
      <c r="N44" s="413"/>
      <c r="O44" s="449" t="s">
        <v>170</v>
      </c>
      <c r="P44" s="450"/>
      <c r="Q44" s="450"/>
      <c r="R44" s="23" t="b">
        <f>ISNUMBER(SEARCH(R43,O44))</f>
        <v>1</v>
      </c>
      <c r="S44" s="43"/>
    </row>
    <row r="45" spans="1:19" ht="16" customHeight="1" x14ac:dyDescent="0.2">
      <c r="A45" s="42"/>
      <c r="B45" s="41"/>
      <c r="C45" s="32"/>
      <c r="D45" s="566"/>
      <c r="E45" s="569"/>
      <c r="F45" s="570"/>
      <c r="H45" s="412"/>
      <c r="I45" s="413"/>
      <c r="J45" s="413"/>
      <c r="K45" s="413"/>
      <c r="L45" s="413"/>
      <c r="M45" s="413"/>
      <c r="N45" s="413"/>
      <c r="O45" s="450"/>
      <c r="P45" s="450"/>
      <c r="Q45" s="450"/>
      <c r="R45" s="23" t="b">
        <v>0</v>
      </c>
      <c r="S45" s="43"/>
    </row>
    <row r="46" spans="1:19" ht="16" customHeight="1" x14ac:dyDescent="0.2">
      <c r="A46" s="42"/>
      <c r="B46" s="41"/>
      <c r="C46" s="32"/>
      <c r="D46" s="22"/>
      <c r="E46" s="301"/>
      <c r="F46" s="301"/>
      <c r="H46" s="412"/>
      <c r="I46" s="435" t="s">
        <v>173</v>
      </c>
      <c r="J46" s="435"/>
      <c r="K46" s="435"/>
      <c r="L46" s="435"/>
      <c r="M46" s="435"/>
      <c r="O46" s="450"/>
      <c r="P46" s="450"/>
      <c r="Q46" s="450"/>
      <c r="S46" s="43"/>
    </row>
    <row r="47" spans="1:19" ht="16" customHeight="1" x14ac:dyDescent="0.2">
      <c r="A47" s="42"/>
      <c r="B47" s="41"/>
      <c r="C47" s="550" t="str">
        <f>IF(COUNTIF(H148:H191,"✗")=0,"✓","✗")</f>
        <v>✗</v>
      </c>
      <c r="D47" s="571" t="s">
        <v>81</v>
      </c>
      <c r="E47" s="571"/>
      <c r="F47" s="556" t="str">
        <f>CONCATENATE("completed: ",7-COUNTIF(H148:H191,"✗"),"/7")</f>
        <v>completed: 0/7</v>
      </c>
      <c r="H47" s="412"/>
      <c r="I47" s="435"/>
      <c r="J47" s="435"/>
      <c r="K47" s="435"/>
      <c r="L47" s="435"/>
      <c r="M47" s="435"/>
      <c r="O47" s="448" t="str">
        <f>IF(R45=FALSE,"     Confirm evidence link",IF(R44=FALSE,"     Please insert link above","     Evidence link confirmed"))</f>
        <v xml:space="preserve">     Confirm evidence link</v>
      </c>
      <c r="P47" s="448"/>
      <c r="Q47" s="448"/>
      <c r="R47" s="71"/>
      <c r="S47" s="43"/>
    </row>
    <row r="48" spans="1:19" ht="16" customHeight="1" x14ac:dyDescent="0.2">
      <c r="A48" s="42"/>
      <c r="B48" s="50"/>
      <c r="C48" s="551"/>
      <c r="D48" s="572"/>
      <c r="E48" s="572"/>
      <c r="F48" s="557"/>
      <c r="H48" s="49"/>
      <c r="I48" s="49"/>
      <c r="J48" s="49"/>
      <c r="K48" s="49"/>
      <c r="L48" s="49"/>
      <c r="M48" s="49"/>
      <c r="N48" s="49"/>
      <c r="O48" s="533"/>
      <c r="P48" s="533"/>
      <c r="Q48" s="533"/>
      <c r="R48" s="71"/>
      <c r="S48" s="43"/>
    </row>
    <row r="49" spans="1:19" ht="16" customHeight="1" x14ac:dyDescent="0.2">
      <c r="A49" s="42"/>
      <c r="B49" s="41"/>
      <c r="C49" s="552"/>
      <c r="D49" s="573"/>
      <c r="E49" s="573"/>
      <c r="F49" s="558"/>
      <c r="H49" s="534" t="str">
        <f>IF(R50=FALSE,"✗",IF(R51=TRUE,"✓","✗"))</f>
        <v>✗</v>
      </c>
      <c r="I49" s="535" t="s">
        <v>272</v>
      </c>
      <c r="J49" s="535"/>
      <c r="K49" s="535"/>
      <c r="L49" s="535"/>
      <c r="M49" s="535"/>
      <c r="N49" s="535"/>
      <c r="O49" s="536"/>
      <c r="P49" s="536"/>
      <c r="Q49" s="536"/>
      <c r="R49" s="22" t="s">
        <v>171</v>
      </c>
      <c r="S49" s="43"/>
    </row>
    <row r="50" spans="1:19" ht="16" customHeight="1" x14ac:dyDescent="0.2">
      <c r="A50" s="42"/>
      <c r="B50" s="41"/>
      <c r="C50" s="54"/>
      <c r="D50" s="55"/>
      <c r="E50" s="41"/>
      <c r="F50" s="302"/>
      <c r="H50" s="412"/>
      <c r="I50" s="413"/>
      <c r="J50" s="413"/>
      <c r="K50" s="413"/>
      <c r="L50" s="413"/>
      <c r="M50" s="413"/>
      <c r="N50" s="413"/>
      <c r="O50" s="449" t="s">
        <v>170</v>
      </c>
      <c r="P50" s="450"/>
      <c r="Q50" s="450"/>
      <c r="R50" s="23" t="b">
        <f>ISNUMBER(SEARCH(R49,O50))</f>
        <v>1</v>
      </c>
      <c r="S50" s="43"/>
    </row>
    <row r="51" spans="1:19" ht="16" customHeight="1" x14ac:dyDescent="0.2">
      <c r="A51" s="42"/>
      <c r="B51" s="41"/>
      <c r="C51" s="54"/>
      <c r="D51" s="55"/>
      <c r="E51" s="41"/>
      <c r="F51" s="302"/>
      <c r="H51" s="412"/>
      <c r="I51" s="413"/>
      <c r="J51" s="413"/>
      <c r="K51" s="413"/>
      <c r="L51" s="413"/>
      <c r="M51" s="413"/>
      <c r="N51" s="413"/>
      <c r="O51" s="450"/>
      <c r="P51" s="450"/>
      <c r="Q51" s="450"/>
      <c r="R51" s="23" t="b">
        <v>0</v>
      </c>
      <c r="S51" s="43"/>
    </row>
    <row r="52" spans="1:19" ht="16" customHeight="1" x14ac:dyDescent="0.2">
      <c r="A52" s="42"/>
      <c r="B52" s="41"/>
      <c r="C52" s="32"/>
      <c r="D52" s="65" t="str">
        <f>IF(COUNTIF(H148:H191,"✗")=0,"✓","✗")</f>
        <v>✗</v>
      </c>
      <c r="E52" s="303" t="s">
        <v>273</v>
      </c>
      <c r="F52" s="304"/>
      <c r="H52" s="412"/>
      <c r="I52" s="476" t="s">
        <v>173</v>
      </c>
      <c r="J52" s="476"/>
      <c r="K52" s="476"/>
      <c r="L52" s="476"/>
      <c r="M52" s="476"/>
      <c r="O52" s="450"/>
      <c r="P52" s="450"/>
      <c r="Q52" s="450"/>
      <c r="S52" s="43"/>
    </row>
    <row r="53" spans="1:19" ht="16" customHeight="1" x14ac:dyDescent="0.2">
      <c r="A53" s="42"/>
      <c r="B53" s="41"/>
      <c r="C53" s="32"/>
      <c r="D53" s="67"/>
      <c r="E53" s="305"/>
      <c r="F53" s="306"/>
      <c r="H53" s="412"/>
      <c r="I53" s="476"/>
      <c r="J53" s="476"/>
      <c r="K53" s="476"/>
      <c r="L53" s="476"/>
      <c r="M53" s="476"/>
      <c r="O53" s="521" t="str">
        <f>IF(R51=FALSE,"     Confirm evidence link",IF(R50=FALSE,"     Please insert link above","     Evidence link confirmed"))</f>
        <v xml:space="preserve">     Confirm evidence link</v>
      </c>
      <c r="P53" s="521"/>
      <c r="Q53" s="521"/>
      <c r="R53" s="71"/>
      <c r="S53" s="43"/>
    </row>
    <row r="54" spans="1:19" ht="16" customHeight="1" thickBot="1" x14ac:dyDescent="0.25">
      <c r="A54" s="42"/>
      <c r="B54" s="41"/>
      <c r="C54" s="32"/>
      <c r="H54" s="307"/>
      <c r="I54" s="307"/>
      <c r="J54" s="307"/>
      <c r="K54" s="307"/>
      <c r="L54" s="307"/>
      <c r="M54" s="307"/>
      <c r="N54" s="307"/>
      <c r="O54" s="545"/>
      <c r="P54" s="545"/>
      <c r="Q54" s="545"/>
      <c r="R54" s="71"/>
      <c r="S54" s="43"/>
    </row>
    <row r="55" spans="1:19" ht="16" customHeight="1" x14ac:dyDescent="0.2">
      <c r="A55" s="53"/>
      <c r="H55" s="541" t="s">
        <v>263</v>
      </c>
      <c r="I55" s="541"/>
      <c r="J55" s="541"/>
      <c r="K55" s="543" t="s">
        <v>274</v>
      </c>
      <c r="L55" s="543"/>
      <c r="M55" s="543"/>
      <c r="N55" s="543"/>
      <c r="O55" s="543"/>
      <c r="P55" s="543"/>
      <c r="Q55" s="543"/>
      <c r="S55" s="43"/>
    </row>
    <row r="56" spans="1:19" ht="16" customHeight="1" x14ac:dyDescent="0.2">
      <c r="A56" s="604" t="str">
        <f>IF(COUNTIF(C18:C49,"✗")=0,"✓","🔒")</f>
        <v>🔒</v>
      </c>
      <c r="B56" s="612" t="str">
        <f>IF(COUNTIF(C18:C49,"✗")=0,"Prerequisite steps completed","Please complete prerequisite steps 1-3")</f>
        <v>Please complete prerequisite steps 1-3</v>
      </c>
      <c r="C56" s="612"/>
      <c r="D56" s="612"/>
      <c r="E56" s="612"/>
      <c r="F56" s="57"/>
      <c r="H56" s="541"/>
      <c r="I56" s="541"/>
      <c r="J56" s="541"/>
      <c r="K56" s="543"/>
      <c r="L56" s="543"/>
      <c r="M56" s="543"/>
      <c r="N56" s="543"/>
      <c r="O56" s="543"/>
      <c r="P56" s="543"/>
      <c r="Q56" s="543"/>
      <c r="S56" s="43"/>
    </row>
    <row r="57" spans="1:19" ht="16" customHeight="1" x14ac:dyDescent="0.2">
      <c r="A57" s="605"/>
      <c r="B57" s="613"/>
      <c r="C57" s="613"/>
      <c r="D57" s="613"/>
      <c r="E57" s="613"/>
      <c r="F57" s="58"/>
      <c r="H57" s="541"/>
      <c r="I57" s="541"/>
      <c r="J57" s="541"/>
      <c r="K57" s="543"/>
      <c r="L57" s="543"/>
      <c r="M57" s="543"/>
      <c r="N57" s="543"/>
      <c r="O57" s="543"/>
      <c r="P57" s="543"/>
      <c r="Q57" s="543"/>
      <c r="S57" s="43"/>
    </row>
    <row r="58" spans="1:19" ht="16" customHeight="1" x14ac:dyDescent="0.2">
      <c r="A58" s="53"/>
      <c r="H58" s="542"/>
      <c r="I58" s="542"/>
      <c r="J58" s="542"/>
      <c r="K58" s="544"/>
      <c r="L58" s="544"/>
      <c r="M58" s="544"/>
      <c r="N58" s="544"/>
      <c r="O58" s="544"/>
      <c r="P58" s="544"/>
      <c r="Q58" s="544"/>
      <c r="S58" s="43"/>
    </row>
    <row r="59" spans="1:19" ht="16" customHeight="1" x14ac:dyDescent="0.2">
      <c r="A59" s="53"/>
      <c r="B59" s="59"/>
      <c r="C59" s="59"/>
      <c r="D59" s="59"/>
      <c r="E59" s="59"/>
      <c r="F59" s="59"/>
      <c r="H59" s="412" t="str">
        <f>IF(R60=FALSE,"✗",IF(R61=TRUE,"✓","✗"))</f>
        <v>✗</v>
      </c>
      <c r="I59" s="413" t="s">
        <v>275</v>
      </c>
      <c r="J59" s="413"/>
      <c r="K59" s="413"/>
      <c r="L59" s="413"/>
      <c r="M59" s="413"/>
      <c r="N59" s="413"/>
      <c r="O59" s="445"/>
      <c r="P59" s="445"/>
      <c r="Q59" s="445"/>
      <c r="R59" s="22" t="s">
        <v>171</v>
      </c>
      <c r="S59" s="43"/>
    </row>
    <row r="60" spans="1:19" ht="16" customHeight="1" x14ac:dyDescent="0.2">
      <c r="B60" s="42"/>
      <c r="C60" s="550" t="str">
        <f>'15. Step 4. Consideration'!H12</f>
        <v>✗</v>
      </c>
      <c r="D60" s="609" t="s">
        <v>82</v>
      </c>
      <c r="E60" s="609"/>
      <c r="F60" s="556" t="str">
        <f>CONCATENATE("completed: ",4-COUNTIF('15. Step 4. Consideration'!H23:H46,"✗"),"/4")</f>
        <v>completed: 0/4</v>
      </c>
      <c r="H60" s="412"/>
      <c r="I60" s="413"/>
      <c r="J60" s="413"/>
      <c r="K60" s="413"/>
      <c r="L60" s="413"/>
      <c r="M60" s="413"/>
      <c r="N60" s="413"/>
      <c r="O60" s="449" t="s">
        <v>170</v>
      </c>
      <c r="P60" s="450"/>
      <c r="Q60" s="450"/>
      <c r="R60" s="23" t="b">
        <f>ISNUMBER(SEARCH(R59,O60))</f>
        <v>1</v>
      </c>
      <c r="S60" s="43"/>
    </row>
    <row r="61" spans="1:19" ht="16" customHeight="1" x14ac:dyDescent="0.2">
      <c r="B61" s="50"/>
      <c r="C61" s="551"/>
      <c r="D61" s="610"/>
      <c r="E61" s="610"/>
      <c r="F61" s="557"/>
      <c r="H61" s="412"/>
      <c r="I61" s="413"/>
      <c r="J61" s="413"/>
      <c r="K61" s="413"/>
      <c r="L61" s="413"/>
      <c r="M61" s="413"/>
      <c r="N61" s="413"/>
      <c r="O61" s="450"/>
      <c r="P61" s="450"/>
      <c r="Q61" s="450"/>
      <c r="R61" s="23" t="b">
        <v>0</v>
      </c>
      <c r="S61" s="43"/>
    </row>
    <row r="62" spans="1:19" ht="16" customHeight="1" x14ac:dyDescent="0.2">
      <c r="B62" s="41"/>
      <c r="C62" s="552"/>
      <c r="D62" s="611"/>
      <c r="E62" s="611"/>
      <c r="F62" s="558"/>
      <c r="H62" s="412"/>
      <c r="I62" s="537" t="s">
        <v>173</v>
      </c>
      <c r="J62" s="537"/>
      <c r="K62" s="537"/>
      <c r="L62" s="537"/>
      <c r="M62" s="537"/>
      <c r="O62" s="450"/>
      <c r="P62" s="450"/>
      <c r="Q62" s="450"/>
      <c r="S62" s="43"/>
    </row>
    <row r="63" spans="1:19" ht="16" customHeight="1" x14ac:dyDescent="0.2">
      <c r="B63" s="41"/>
      <c r="C63" s="32"/>
      <c r="F63" s="32"/>
      <c r="H63" s="412"/>
      <c r="I63" s="537"/>
      <c r="J63" s="537"/>
      <c r="K63" s="537"/>
      <c r="L63" s="537"/>
      <c r="M63" s="537"/>
      <c r="O63" s="448" t="str">
        <f>O80</f>
        <v xml:space="preserve">     Confirm evidence link</v>
      </c>
      <c r="P63" s="448"/>
      <c r="Q63" s="448"/>
      <c r="S63" s="43"/>
    </row>
    <row r="64" spans="1:19" ht="16" customHeight="1" x14ac:dyDescent="0.2">
      <c r="B64" s="41"/>
      <c r="C64" s="550" t="str">
        <f>'16. Step 5. Impact Assessment'!H12</f>
        <v>✗</v>
      </c>
      <c r="D64" s="606" t="s">
        <v>83</v>
      </c>
      <c r="E64" s="606"/>
      <c r="F64" s="556" t="str">
        <f>CONCATENATE("completed: ",13-COUNTIF('16. Step 5. Impact Assessment'!H32:Q123,"✗"),"/13")</f>
        <v>completed: 0/13</v>
      </c>
      <c r="H64" s="49"/>
      <c r="I64" s="49"/>
      <c r="J64" s="49"/>
      <c r="K64" s="49"/>
      <c r="L64" s="49"/>
      <c r="M64" s="49"/>
      <c r="N64" s="49"/>
      <c r="O64" s="533"/>
      <c r="P64" s="533"/>
      <c r="Q64" s="533"/>
      <c r="S64" s="43"/>
    </row>
    <row r="65" spans="2:19" ht="16" customHeight="1" x14ac:dyDescent="0.2">
      <c r="B65" s="50"/>
      <c r="C65" s="551"/>
      <c r="D65" s="607"/>
      <c r="E65" s="607"/>
      <c r="F65" s="557"/>
      <c r="H65" s="412" t="str">
        <f>IF(R66=FALSE,"✗",IF(R67=TRUE,"✓","✗"))</f>
        <v>✗</v>
      </c>
      <c r="I65" s="413" t="s">
        <v>276</v>
      </c>
      <c r="J65" s="413"/>
      <c r="K65" s="413"/>
      <c r="L65" s="413"/>
      <c r="M65" s="413"/>
      <c r="N65" s="413"/>
      <c r="O65" s="445"/>
      <c r="P65" s="445"/>
      <c r="Q65" s="445"/>
      <c r="R65" s="22" t="s">
        <v>171</v>
      </c>
      <c r="S65" s="43"/>
    </row>
    <row r="66" spans="2:19" ht="16" customHeight="1" x14ac:dyDescent="0.2">
      <c r="B66" s="41"/>
      <c r="C66" s="552"/>
      <c r="D66" s="608"/>
      <c r="E66" s="608"/>
      <c r="F66" s="558"/>
      <c r="H66" s="412"/>
      <c r="I66" s="413"/>
      <c r="J66" s="413"/>
      <c r="K66" s="413"/>
      <c r="L66" s="413"/>
      <c r="M66" s="413"/>
      <c r="N66" s="413"/>
      <c r="O66" s="449" t="s">
        <v>170</v>
      </c>
      <c r="P66" s="450"/>
      <c r="Q66" s="450"/>
      <c r="R66" s="23" t="b">
        <f>ISNUMBER(SEARCH(R65,O66))</f>
        <v>1</v>
      </c>
      <c r="S66" s="43"/>
    </row>
    <row r="67" spans="2:19" ht="16" customHeight="1" x14ac:dyDescent="0.2">
      <c r="B67" s="41"/>
      <c r="C67" s="32"/>
      <c r="D67" s="32"/>
      <c r="E67" s="32"/>
      <c r="F67" s="32"/>
      <c r="H67" s="412"/>
      <c r="I67" s="413"/>
      <c r="J67" s="413"/>
      <c r="K67" s="413"/>
      <c r="L67" s="413"/>
      <c r="M67" s="413"/>
      <c r="N67" s="413"/>
      <c r="O67" s="450"/>
      <c r="P67" s="450"/>
      <c r="Q67" s="450"/>
      <c r="R67" s="23" t="b">
        <v>0</v>
      </c>
      <c r="S67" s="43"/>
    </row>
    <row r="68" spans="2:19" ht="16" customHeight="1" x14ac:dyDescent="0.2">
      <c r="B68" s="41"/>
      <c r="C68" s="550" t="str">
        <f>'17. Step 6. Willingness'!H12</f>
        <v>✗</v>
      </c>
      <c r="D68" s="606" t="s">
        <v>84</v>
      </c>
      <c r="E68" s="606"/>
      <c r="F68" s="601" t="str">
        <f>CONCATENATE("completed: ",5-COUNTIF('17. Step 6. Willingness'!H20:H49,"✗"),"/5")</f>
        <v>completed: 0/5</v>
      </c>
      <c r="H68" s="412"/>
      <c r="I68" s="537" t="s">
        <v>173</v>
      </c>
      <c r="J68" s="537"/>
      <c r="K68" s="537"/>
      <c r="L68" s="537"/>
      <c r="M68" s="537"/>
      <c r="O68" s="450"/>
      <c r="P68" s="450"/>
      <c r="Q68" s="450"/>
      <c r="S68" s="43"/>
    </row>
    <row r="69" spans="2:19" ht="16" customHeight="1" x14ac:dyDescent="0.2">
      <c r="B69" s="62"/>
      <c r="C69" s="551"/>
      <c r="D69" s="607"/>
      <c r="E69" s="607"/>
      <c r="F69" s="602"/>
      <c r="H69" s="412"/>
      <c r="I69" s="537"/>
      <c r="J69" s="537"/>
      <c r="K69" s="537"/>
      <c r="L69" s="537"/>
      <c r="M69" s="537"/>
      <c r="O69" s="448" t="str">
        <f>IF(R67=FALSE,"     Confirm evidence link",IF(R66=FALSE,"     Please insert link above","     Evidence link confirmed"))</f>
        <v xml:space="preserve">     Confirm evidence link</v>
      </c>
      <c r="P69" s="448"/>
      <c r="Q69" s="448"/>
      <c r="R69" s="71"/>
      <c r="S69" s="43"/>
    </row>
    <row r="70" spans="2:19" ht="16" customHeight="1" x14ac:dyDescent="0.2">
      <c r="B70" s="41"/>
      <c r="C70" s="552"/>
      <c r="D70" s="608"/>
      <c r="E70" s="608"/>
      <c r="F70" s="603"/>
      <c r="H70" s="49"/>
      <c r="I70" s="49"/>
      <c r="J70" s="49"/>
      <c r="K70" s="49"/>
      <c r="L70" s="49"/>
      <c r="M70" s="49"/>
      <c r="N70" s="49"/>
      <c r="O70" s="533"/>
      <c r="P70" s="533"/>
      <c r="Q70" s="533"/>
      <c r="R70" s="71"/>
      <c r="S70" s="43"/>
    </row>
    <row r="71" spans="2:19" ht="16" customHeight="1" x14ac:dyDescent="0.2">
      <c r="B71" s="41"/>
      <c r="C71" s="32"/>
      <c r="F71" s="32"/>
      <c r="O71" s="78"/>
      <c r="P71" s="78"/>
      <c r="Q71" s="78"/>
      <c r="R71" s="71"/>
      <c r="S71" s="43"/>
    </row>
    <row r="72" spans="2:19" ht="16" customHeight="1" x14ac:dyDescent="0.2">
      <c r="B72" s="41"/>
      <c r="C72" s="550" t="str">
        <f>'18. Step 7. Negotiations'!H12</f>
        <v>✗</v>
      </c>
      <c r="D72" s="606" t="s">
        <v>85</v>
      </c>
      <c r="E72" s="606"/>
      <c r="F72" s="556" t="str">
        <f>CONCATENATE("completed: ",6-COUNTIF('18. Step 7. Negotiations'!H20:H68,"✗"),"/6")</f>
        <v>completed: 0/6</v>
      </c>
      <c r="H72" s="540" t="s">
        <v>277</v>
      </c>
      <c r="I72" s="541"/>
      <c r="J72" s="541"/>
      <c r="K72" s="543" t="s">
        <v>278</v>
      </c>
      <c r="L72" s="543"/>
      <c r="M72" s="543"/>
      <c r="N72" s="543"/>
      <c r="O72" s="543"/>
      <c r="P72" s="543"/>
      <c r="Q72" s="543"/>
      <c r="R72" s="71"/>
      <c r="S72" s="43"/>
    </row>
    <row r="73" spans="2:19" ht="16" customHeight="1" x14ac:dyDescent="0.2">
      <c r="B73" s="50"/>
      <c r="C73" s="551"/>
      <c r="D73" s="607"/>
      <c r="E73" s="607"/>
      <c r="F73" s="557"/>
      <c r="H73" s="541"/>
      <c r="I73" s="541"/>
      <c r="J73" s="541"/>
      <c r="K73" s="543"/>
      <c r="L73" s="543"/>
      <c r="M73" s="543"/>
      <c r="N73" s="543"/>
      <c r="O73" s="543"/>
      <c r="P73" s="543"/>
      <c r="Q73" s="543"/>
      <c r="R73" s="71"/>
      <c r="S73" s="43"/>
    </row>
    <row r="74" spans="2:19" ht="16" customHeight="1" x14ac:dyDescent="0.2">
      <c r="B74" s="41"/>
      <c r="C74" s="552"/>
      <c r="D74" s="608"/>
      <c r="E74" s="608"/>
      <c r="F74" s="558"/>
      <c r="H74" s="541"/>
      <c r="I74" s="541"/>
      <c r="J74" s="541"/>
      <c r="K74" s="543"/>
      <c r="L74" s="543"/>
      <c r="M74" s="543"/>
      <c r="N74" s="543"/>
      <c r="O74" s="543"/>
      <c r="P74" s="543"/>
      <c r="Q74" s="543"/>
      <c r="R74" s="71"/>
      <c r="S74" s="43"/>
    </row>
    <row r="75" spans="2:19" ht="16" customHeight="1" x14ac:dyDescent="0.2">
      <c r="B75" s="41"/>
      <c r="C75" s="32"/>
      <c r="D75" s="32"/>
      <c r="E75" s="32"/>
      <c r="F75" s="32"/>
      <c r="H75" s="542"/>
      <c r="I75" s="542"/>
      <c r="J75" s="542"/>
      <c r="K75" s="544"/>
      <c r="L75" s="544"/>
      <c r="M75" s="544"/>
      <c r="N75" s="544"/>
      <c r="O75" s="544"/>
      <c r="P75" s="544"/>
      <c r="Q75" s="544"/>
      <c r="R75" s="71"/>
      <c r="S75" s="43"/>
    </row>
    <row r="76" spans="2:19" ht="16" customHeight="1" x14ac:dyDescent="0.2">
      <c r="B76" s="41"/>
      <c r="C76" s="550" t="str">
        <f>'19. Step 8. Sustainability'!H12</f>
        <v>✗</v>
      </c>
      <c r="D76" s="606" t="s">
        <v>279</v>
      </c>
      <c r="E76" s="606"/>
      <c r="F76" s="556" t="str">
        <f>CONCATENATE("completed: ",12-COUNTIF('19. Step 8. Sustainability'!H18:Q110,"✗"),"/12")</f>
        <v>completed: 0/12</v>
      </c>
      <c r="H76" s="412" t="str">
        <f>IF(R77=FALSE,"✗",IF(R78=TRUE,"✓","✗"))</f>
        <v>✗</v>
      </c>
      <c r="I76" s="549" t="s">
        <v>280</v>
      </c>
      <c r="J76" s="549"/>
      <c r="K76" s="549"/>
      <c r="L76" s="549"/>
      <c r="M76" s="549"/>
      <c r="N76" s="549"/>
      <c r="O76" s="445"/>
      <c r="P76" s="445"/>
      <c r="Q76" s="445"/>
      <c r="R76" s="22" t="s">
        <v>171</v>
      </c>
      <c r="S76" s="43"/>
    </row>
    <row r="77" spans="2:19" ht="16" customHeight="1" x14ac:dyDescent="0.2">
      <c r="B77" s="50"/>
      <c r="C77" s="551"/>
      <c r="D77" s="607"/>
      <c r="E77" s="607"/>
      <c r="F77" s="557"/>
      <c r="H77" s="412"/>
      <c r="I77" s="549"/>
      <c r="J77" s="549"/>
      <c r="K77" s="549"/>
      <c r="L77" s="549"/>
      <c r="M77" s="549"/>
      <c r="N77" s="549"/>
      <c r="O77" s="449" t="s">
        <v>170</v>
      </c>
      <c r="P77" s="450"/>
      <c r="Q77" s="450"/>
      <c r="R77" s="23" t="b">
        <f>ISNUMBER(SEARCH(R76,O77))</f>
        <v>1</v>
      </c>
      <c r="S77" s="43"/>
    </row>
    <row r="78" spans="2:19" ht="16" customHeight="1" x14ac:dyDescent="0.2">
      <c r="C78" s="552"/>
      <c r="D78" s="608"/>
      <c r="E78" s="608"/>
      <c r="F78" s="558"/>
      <c r="H78" s="412"/>
      <c r="I78" s="549"/>
      <c r="J78" s="549"/>
      <c r="K78" s="549"/>
      <c r="L78" s="549"/>
      <c r="M78" s="549"/>
      <c r="N78" s="549"/>
      <c r="O78" s="450"/>
      <c r="P78" s="450"/>
      <c r="Q78" s="450"/>
      <c r="R78" s="23" t="b">
        <v>0</v>
      </c>
      <c r="S78" s="43"/>
    </row>
    <row r="79" spans="2:19" ht="16" customHeight="1" x14ac:dyDescent="0.2">
      <c r="H79" s="412"/>
      <c r="I79" s="549"/>
      <c r="J79" s="549"/>
      <c r="K79" s="549"/>
      <c r="L79" s="549"/>
      <c r="M79" s="549"/>
      <c r="N79" s="549"/>
      <c r="O79" s="450"/>
      <c r="P79" s="450"/>
      <c r="Q79" s="450"/>
      <c r="S79" s="43"/>
    </row>
    <row r="80" spans="2:19" ht="16" customHeight="1" x14ac:dyDescent="0.2">
      <c r="H80" s="412"/>
      <c r="I80" s="549"/>
      <c r="J80" s="549"/>
      <c r="K80" s="549"/>
      <c r="L80" s="549"/>
      <c r="M80" s="549"/>
      <c r="N80" s="549"/>
      <c r="O80" s="521" t="str">
        <f>IF(R78=FALSE,"     Confirm evidence link",IF(R77=FALSE,"     Please insert link above","     Evidence link confirmed"))</f>
        <v xml:space="preserve">     Confirm evidence link</v>
      </c>
      <c r="P80" s="521"/>
      <c r="Q80" s="521"/>
      <c r="S80" s="43"/>
    </row>
    <row r="81" spans="1:19" ht="16" customHeight="1" x14ac:dyDescent="0.2">
      <c r="A81" s="42"/>
      <c r="H81" s="49"/>
      <c r="I81" s="49"/>
      <c r="J81" s="49"/>
      <c r="K81" s="49"/>
      <c r="L81" s="49"/>
      <c r="M81" s="49"/>
      <c r="N81" s="49"/>
      <c r="O81" s="545"/>
      <c r="P81" s="545"/>
      <c r="Q81" s="545"/>
      <c r="S81" s="43"/>
    </row>
    <row r="82" spans="1:19" ht="16" customHeight="1" x14ac:dyDescent="0.2">
      <c r="A82" s="42"/>
      <c r="H82" s="412" t="str">
        <f>IF(R83=FALSE,"✗",IF(R84=TRUE,"✓","✗"))</f>
        <v>✗</v>
      </c>
      <c r="I82" s="547" t="s">
        <v>741</v>
      </c>
      <c r="J82" s="547"/>
      <c r="K82" s="547"/>
      <c r="L82" s="547"/>
      <c r="M82" s="547"/>
      <c r="N82" s="547"/>
      <c r="O82" s="445"/>
      <c r="P82" s="445"/>
      <c r="Q82" s="445"/>
      <c r="R82" s="22" t="s">
        <v>171</v>
      </c>
      <c r="S82" s="43"/>
    </row>
    <row r="83" spans="1:19" ht="16" customHeight="1" x14ac:dyDescent="0.2">
      <c r="A83" s="42"/>
      <c r="H83" s="412"/>
      <c r="I83" s="532"/>
      <c r="J83" s="532"/>
      <c r="K83" s="532"/>
      <c r="L83" s="532"/>
      <c r="M83" s="532"/>
      <c r="N83" s="532"/>
      <c r="O83" s="449" t="s">
        <v>170</v>
      </c>
      <c r="P83" s="450"/>
      <c r="Q83" s="450"/>
      <c r="R83" s="23" t="b">
        <f>ISNUMBER(SEARCH(R82,O83))</f>
        <v>1</v>
      </c>
      <c r="S83" s="43"/>
    </row>
    <row r="84" spans="1:19" ht="16" customHeight="1" x14ac:dyDescent="0.2">
      <c r="A84" s="42"/>
      <c r="H84" s="412"/>
      <c r="I84" s="532"/>
      <c r="J84" s="532"/>
      <c r="K84" s="532"/>
      <c r="L84" s="532"/>
      <c r="M84" s="532"/>
      <c r="N84" s="532"/>
      <c r="O84" s="450"/>
      <c r="P84" s="450"/>
      <c r="Q84" s="450"/>
      <c r="R84" s="23" t="b">
        <v>0</v>
      </c>
      <c r="S84" s="43"/>
    </row>
    <row r="85" spans="1:19" ht="16" customHeight="1" x14ac:dyDescent="0.2">
      <c r="A85" s="42"/>
      <c r="H85" s="412"/>
      <c r="I85" s="532"/>
      <c r="J85" s="532"/>
      <c r="K85" s="532"/>
      <c r="L85" s="532"/>
      <c r="M85" s="532"/>
      <c r="N85" s="532"/>
      <c r="O85" s="450"/>
      <c r="P85" s="450"/>
      <c r="Q85" s="450"/>
      <c r="S85" s="43"/>
    </row>
    <row r="86" spans="1:19" ht="16" customHeight="1" x14ac:dyDescent="0.2">
      <c r="A86" s="42"/>
      <c r="H86" s="412"/>
      <c r="I86" s="532"/>
      <c r="J86" s="532"/>
      <c r="K86" s="532"/>
      <c r="L86" s="532"/>
      <c r="M86" s="532"/>
      <c r="N86" s="532"/>
      <c r="O86" s="521" t="str">
        <f>IF(R84=FALSE,"     Confirm evidence link",IF(R83=FALSE,"     Please insert link above","     Evidence link confirmed"))</f>
        <v xml:space="preserve">     Confirm evidence link</v>
      </c>
      <c r="P86" s="521"/>
      <c r="Q86" s="521"/>
      <c r="R86" s="71"/>
      <c r="S86" s="43"/>
    </row>
    <row r="87" spans="1:19" ht="16" customHeight="1" x14ac:dyDescent="0.2">
      <c r="A87" s="42"/>
      <c r="H87" s="49"/>
      <c r="I87" s="49"/>
      <c r="J87" s="49"/>
      <c r="K87" s="49"/>
      <c r="L87" s="49"/>
      <c r="M87" s="49"/>
      <c r="N87" s="49"/>
      <c r="O87" s="545"/>
      <c r="P87" s="545"/>
      <c r="Q87" s="545"/>
      <c r="R87" s="71"/>
      <c r="S87" s="43"/>
    </row>
    <row r="88" spans="1:19" ht="16" customHeight="1" x14ac:dyDescent="0.2">
      <c r="A88" s="42"/>
      <c r="H88" s="540" t="s">
        <v>268</v>
      </c>
      <c r="I88" s="541"/>
      <c r="J88" s="541"/>
      <c r="K88" s="543" t="s">
        <v>281</v>
      </c>
      <c r="L88" s="543"/>
      <c r="M88" s="543"/>
      <c r="N88" s="543"/>
      <c r="O88" s="543"/>
      <c r="P88" s="543"/>
      <c r="Q88" s="543"/>
      <c r="R88" s="71"/>
      <c r="S88" s="43"/>
    </row>
    <row r="89" spans="1:19" ht="16" customHeight="1" x14ac:dyDescent="0.2">
      <c r="A89" s="42"/>
      <c r="H89" s="541"/>
      <c r="I89" s="541"/>
      <c r="J89" s="541"/>
      <c r="K89" s="543"/>
      <c r="L89" s="543"/>
      <c r="M89" s="543"/>
      <c r="N89" s="543"/>
      <c r="O89" s="543"/>
      <c r="P89" s="543"/>
      <c r="Q89" s="543"/>
      <c r="R89" s="71"/>
      <c r="S89" s="43"/>
    </row>
    <row r="90" spans="1:19" ht="16" customHeight="1" x14ac:dyDescent="0.2">
      <c r="A90" s="42"/>
      <c r="H90" s="541"/>
      <c r="I90" s="541"/>
      <c r="J90" s="541"/>
      <c r="K90" s="543"/>
      <c r="L90" s="543"/>
      <c r="M90" s="543"/>
      <c r="N90" s="543"/>
      <c r="O90" s="543"/>
      <c r="P90" s="543"/>
      <c r="Q90" s="543"/>
      <c r="R90" s="71"/>
      <c r="S90" s="43"/>
    </row>
    <row r="91" spans="1:19" ht="16" customHeight="1" x14ac:dyDescent="0.2">
      <c r="A91" s="42"/>
      <c r="H91" s="542"/>
      <c r="I91" s="542"/>
      <c r="J91" s="542"/>
      <c r="K91" s="544"/>
      <c r="L91" s="544"/>
      <c r="M91" s="544"/>
      <c r="N91" s="544"/>
      <c r="O91" s="544"/>
      <c r="P91" s="544"/>
      <c r="Q91" s="544"/>
      <c r="R91" s="71"/>
      <c r="S91" s="43"/>
    </row>
    <row r="92" spans="1:19" ht="16" customHeight="1" x14ac:dyDescent="0.2">
      <c r="A92" s="42"/>
      <c r="H92" s="412" t="str">
        <f>IF(R94=FALSE,"✗",IF(R95=TRUE,"✓","✗"))</f>
        <v>✗</v>
      </c>
      <c r="I92" s="413" t="s">
        <v>282</v>
      </c>
      <c r="J92" s="413"/>
      <c r="K92" s="413"/>
      <c r="L92" s="413"/>
      <c r="M92" s="413"/>
      <c r="N92" s="413"/>
      <c r="O92" s="445"/>
      <c r="P92" s="445"/>
      <c r="Q92" s="445"/>
      <c r="R92" s="71"/>
      <c r="S92" s="43"/>
    </row>
    <row r="93" spans="1:19" ht="16" customHeight="1" x14ac:dyDescent="0.2">
      <c r="A93" s="42"/>
      <c r="H93" s="412"/>
      <c r="I93" s="413"/>
      <c r="J93" s="413"/>
      <c r="K93" s="413"/>
      <c r="L93" s="413"/>
      <c r="M93" s="413"/>
      <c r="N93" s="413"/>
      <c r="O93" s="449" t="s">
        <v>170</v>
      </c>
      <c r="P93" s="450"/>
      <c r="Q93" s="450"/>
      <c r="R93" s="22" t="s">
        <v>171</v>
      </c>
      <c r="S93" s="43"/>
    </row>
    <row r="94" spans="1:19" ht="16" customHeight="1" x14ac:dyDescent="0.2">
      <c r="A94" s="42"/>
      <c r="H94" s="412"/>
      <c r="I94" s="413"/>
      <c r="J94" s="413"/>
      <c r="K94" s="413"/>
      <c r="L94" s="413"/>
      <c r="M94" s="413"/>
      <c r="N94" s="413"/>
      <c r="O94" s="450"/>
      <c r="P94" s="450"/>
      <c r="Q94" s="450"/>
      <c r="R94" s="23" t="b">
        <f>ISNUMBER(SEARCH(R93,O93))</f>
        <v>1</v>
      </c>
      <c r="S94" s="43"/>
    </row>
    <row r="95" spans="1:19" ht="16" customHeight="1" x14ac:dyDescent="0.2">
      <c r="A95" s="42"/>
      <c r="H95" s="412"/>
      <c r="I95" s="537" t="s">
        <v>173</v>
      </c>
      <c r="J95" s="537"/>
      <c r="K95" s="537"/>
      <c r="L95" s="537"/>
      <c r="M95" s="537"/>
      <c r="O95" s="450"/>
      <c r="P95" s="450"/>
      <c r="Q95" s="450"/>
      <c r="R95" s="23" t="b">
        <v>0</v>
      </c>
      <c r="S95" s="43"/>
    </row>
    <row r="96" spans="1:19" ht="16" customHeight="1" x14ac:dyDescent="0.2">
      <c r="A96" s="42"/>
      <c r="H96" s="412"/>
      <c r="I96" s="537"/>
      <c r="J96" s="537"/>
      <c r="K96" s="537"/>
      <c r="L96" s="537"/>
      <c r="M96" s="537"/>
      <c r="O96" s="448" t="str">
        <f>IF(R95=FALSE,"     Confirm evidence link",IF(R94=FALSE,"     Please insert link above","     Evidence link confirmed"))</f>
        <v xml:space="preserve">     Confirm evidence link</v>
      </c>
      <c r="P96" s="448"/>
      <c r="Q96" s="448"/>
      <c r="R96" s="71"/>
      <c r="S96" s="43"/>
    </row>
    <row r="97" spans="1:19" ht="16" customHeight="1" x14ac:dyDescent="0.2">
      <c r="A97" s="42"/>
      <c r="H97" s="49"/>
      <c r="I97" s="49"/>
      <c r="J97" s="49"/>
      <c r="K97" s="49"/>
      <c r="L97" s="49"/>
      <c r="M97" s="49"/>
      <c r="N97" s="49"/>
      <c r="O97" s="533"/>
      <c r="P97" s="533"/>
      <c r="Q97" s="533"/>
      <c r="R97" s="71"/>
      <c r="S97" s="43"/>
    </row>
    <row r="98" spans="1:19" ht="16" customHeight="1" x14ac:dyDescent="0.2">
      <c r="A98" s="42"/>
      <c r="H98" s="534" t="str">
        <f>IF(R106=FALSE,"✗",IF(R107=TRUE,"✓","✗"))</f>
        <v>✗</v>
      </c>
      <c r="I98" s="535" t="s">
        <v>283</v>
      </c>
      <c r="J98" s="535"/>
      <c r="K98" s="535"/>
      <c r="L98" s="535"/>
      <c r="M98" s="535"/>
      <c r="N98" s="535"/>
      <c r="O98" s="536"/>
      <c r="P98" s="536"/>
      <c r="Q98" s="536"/>
      <c r="R98" s="71"/>
      <c r="S98" s="43"/>
    </row>
    <row r="99" spans="1:19" ht="16" customHeight="1" x14ac:dyDescent="0.2">
      <c r="A99" s="42"/>
      <c r="H99" s="412"/>
      <c r="I99" s="413"/>
      <c r="J99" s="413"/>
      <c r="K99" s="413"/>
      <c r="L99" s="413"/>
      <c r="M99" s="413"/>
      <c r="N99" s="413"/>
      <c r="O99" s="449" t="s">
        <v>170</v>
      </c>
      <c r="P99" s="450"/>
      <c r="Q99" s="450"/>
      <c r="R99" s="22" t="s">
        <v>171</v>
      </c>
      <c r="S99" s="43"/>
    </row>
    <row r="100" spans="1:19" ht="16" customHeight="1" x14ac:dyDescent="0.2">
      <c r="A100" s="42"/>
      <c r="H100" s="412"/>
      <c r="I100" s="413"/>
      <c r="J100" s="413"/>
      <c r="K100" s="413"/>
      <c r="L100" s="413"/>
      <c r="M100" s="413"/>
      <c r="N100" s="413"/>
      <c r="O100" s="450"/>
      <c r="P100" s="450"/>
      <c r="Q100" s="450"/>
      <c r="R100" s="23" t="b">
        <f>ISNUMBER(SEARCH(R99,O99))</f>
        <v>1</v>
      </c>
      <c r="S100" s="43"/>
    </row>
    <row r="101" spans="1:19" ht="16" customHeight="1" x14ac:dyDescent="0.2">
      <c r="A101" s="42"/>
      <c r="H101" s="412"/>
      <c r="I101" s="537" t="s">
        <v>173</v>
      </c>
      <c r="J101" s="537"/>
      <c r="K101" s="537"/>
      <c r="L101" s="537"/>
      <c r="M101" s="537"/>
      <c r="O101" s="450"/>
      <c r="P101" s="450"/>
      <c r="Q101" s="450"/>
      <c r="R101" s="23" t="b">
        <v>0</v>
      </c>
      <c r="S101" s="43"/>
    </row>
    <row r="102" spans="1:19" ht="16" customHeight="1" x14ac:dyDescent="0.2">
      <c r="A102" s="42"/>
      <c r="H102" s="412"/>
      <c r="I102" s="537"/>
      <c r="J102" s="537"/>
      <c r="K102" s="537"/>
      <c r="L102" s="537"/>
      <c r="M102" s="537"/>
      <c r="O102" s="448" t="str">
        <f>IF(R107=FALSE,"     Confirm evidence link",IF(R106=FALSE,"     Please insert link above","     Evidence link confirmed"))</f>
        <v xml:space="preserve">     Confirm evidence link</v>
      </c>
      <c r="P102" s="448"/>
      <c r="Q102" s="448"/>
      <c r="R102" s="71"/>
      <c r="S102" s="43"/>
    </row>
    <row r="103" spans="1:19" ht="16" customHeight="1" thickBot="1" x14ac:dyDescent="0.25">
      <c r="A103" s="42"/>
      <c r="H103" s="307"/>
      <c r="I103" s="307"/>
      <c r="J103" s="307"/>
      <c r="K103" s="307"/>
      <c r="L103" s="307"/>
      <c r="M103" s="307"/>
      <c r="N103" s="307"/>
      <c r="O103" s="538"/>
      <c r="P103" s="538"/>
      <c r="Q103" s="538"/>
      <c r="R103" s="71"/>
      <c r="S103" s="43"/>
    </row>
    <row r="104" spans="1:19" ht="16" customHeight="1" x14ac:dyDescent="0.2">
      <c r="A104" s="42"/>
      <c r="H104" s="540" t="s">
        <v>269</v>
      </c>
      <c r="I104" s="541"/>
      <c r="J104" s="541"/>
      <c r="K104" s="543" t="s">
        <v>284</v>
      </c>
      <c r="L104" s="543"/>
      <c r="M104" s="543"/>
      <c r="N104" s="543"/>
      <c r="O104" s="543"/>
      <c r="P104" s="543"/>
      <c r="Q104" s="543"/>
      <c r="R104" s="71"/>
      <c r="S104" s="43"/>
    </row>
    <row r="105" spans="1:19" ht="16" customHeight="1" x14ac:dyDescent="0.2">
      <c r="A105" s="42"/>
      <c r="H105" s="541"/>
      <c r="I105" s="541"/>
      <c r="J105" s="541"/>
      <c r="K105" s="543"/>
      <c r="L105" s="543"/>
      <c r="M105" s="543"/>
      <c r="N105" s="543"/>
      <c r="O105" s="543"/>
      <c r="P105" s="543"/>
      <c r="Q105" s="543"/>
      <c r="R105" s="71"/>
      <c r="S105" s="43"/>
    </row>
    <row r="106" spans="1:19" ht="16" customHeight="1" x14ac:dyDescent="0.2">
      <c r="A106" s="42"/>
      <c r="H106" s="541"/>
      <c r="I106" s="541"/>
      <c r="J106" s="541"/>
      <c r="K106" s="543"/>
      <c r="L106" s="543"/>
      <c r="M106" s="543"/>
      <c r="N106" s="543"/>
      <c r="O106" s="543"/>
      <c r="P106" s="543"/>
      <c r="Q106" s="543"/>
      <c r="R106" s="71"/>
      <c r="S106" s="43"/>
    </row>
    <row r="107" spans="1:19" ht="16" customHeight="1" x14ac:dyDescent="0.2">
      <c r="A107" s="42"/>
      <c r="H107" s="542"/>
      <c r="I107" s="542"/>
      <c r="J107" s="542"/>
      <c r="K107" s="544"/>
      <c r="L107" s="544"/>
      <c r="M107" s="544"/>
      <c r="N107" s="544"/>
      <c r="O107" s="544"/>
      <c r="P107" s="544"/>
      <c r="Q107" s="544"/>
      <c r="R107" s="71"/>
      <c r="S107" s="43"/>
    </row>
    <row r="108" spans="1:19" ht="16" customHeight="1" x14ac:dyDescent="0.2">
      <c r="A108" s="42"/>
      <c r="H108" s="412" t="str">
        <f>IF(R109=FALSE,"✗",IF(R110=TRUE,"✓","✗"))</f>
        <v>✗</v>
      </c>
      <c r="I108" s="539" t="s">
        <v>285</v>
      </c>
      <c r="J108" s="539"/>
      <c r="K108" s="539"/>
      <c r="L108" s="539"/>
      <c r="M108" s="539"/>
      <c r="N108" s="539"/>
      <c r="O108" s="445"/>
      <c r="P108" s="445"/>
      <c r="Q108" s="445"/>
      <c r="R108" s="71"/>
      <c r="S108" s="43"/>
    </row>
    <row r="109" spans="1:19" ht="16" customHeight="1" x14ac:dyDescent="0.2">
      <c r="A109" s="42"/>
      <c r="H109" s="412"/>
      <c r="I109" s="539"/>
      <c r="J109" s="539"/>
      <c r="K109" s="539"/>
      <c r="L109" s="539"/>
      <c r="M109" s="539"/>
      <c r="N109" s="539"/>
      <c r="O109" s="449" t="s">
        <v>170</v>
      </c>
      <c r="P109" s="450"/>
      <c r="Q109" s="450"/>
      <c r="R109" s="71"/>
      <c r="S109" s="43"/>
    </row>
    <row r="110" spans="1:19" ht="16" customHeight="1" x14ac:dyDescent="0.2">
      <c r="A110" s="42"/>
      <c r="H110" s="412"/>
      <c r="I110" s="539"/>
      <c r="J110" s="539"/>
      <c r="K110" s="539"/>
      <c r="L110" s="539"/>
      <c r="M110" s="539"/>
      <c r="N110" s="539"/>
      <c r="O110" s="450"/>
      <c r="P110" s="450"/>
      <c r="Q110" s="450"/>
      <c r="R110" s="71"/>
      <c r="S110" s="43"/>
    </row>
    <row r="111" spans="1:19" ht="16" customHeight="1" x14ac:dyDescent="0.2">
      <c r="A111" s="42"/>
      <c r="H111" s="412"/>
      <c r="I111" s="546" t="s">
        <v>173</v>
      </c>
      <c r="J111" s="546"/>
      <c r="K111" s="546"/>
      <c r="L111" s="546"/>
      <c r="M111" s="546"/>
      <c r="N111" s="32"/>
      <c r="O111" s="450"/>
      <c r="P111" s="450"/>
      <c r="Q111" s="450"/>
      <c r="R111" s="71"/>
      <c r="S111" s="43"/>
    </row>
    <row r="112" spans="1:19" ht="16" customHeight="1" x14ac:dyDescent="0.2">
      <c r="A112" s="42"/>
      <c r="H112" s="412"/>
      <c r="I112" s="546"/>
      <c r="J112" s="546"/>
      <c r="K112" s="546"/>
      <c r="L112" s="546"/>
      <c r="M112" s="546"/>
      <c r="N112" s="32"/>
      <c r="O112" s="448" t="str">
        <f>IF(R110=FALSE,"     Confirm evidence link",IF(R109=FALSE,"     Please insert link above","     Evidence link confirmed"))</f>
        <v xml:space="preserve">     Confirm evidence link</v>
      </c>
      <c r="P112" s="448"/>
      <c r="Q112" s="448"/>
      <c r="R112" s="71"/>
      <c r="S112" s="43"/>
    </row>
    <row r="113" spans="1:19" ht="16" customHeight="1" x14ac:dyDescent="0.2">
      <c r="A113" s="42"/>
      <c r="H113" s="49"/>
      <c r="I113" s="308"/>
      <c r="J113" s="308"/>
      <c r="K113" s="308"/>
      <c r="L113" s="308"/>
      <c r="M113" s="308"/>
      <c r="N113" s="308"/>
      <c r="O113" s="533"/>
      <c r="P113" s="533"/>
      <c r="Q113" s="533"/>
      <c r="R113" s="71"/>
      <c r="S113" s="43"/>
    </row>
    <row r="114" spans="1:19" ht="16" customHeight="1" x14ac:dyDescent="0.2">
      <c r="A114" s="42"/>
      <c r="H114" s="412" t="str">
        <f>IF(R115=FALSE,"✗",IF(R116=TRUE,"✓","✗"))</f>
        <v>✗</v>
      </c>
      <c r="I114" s="547" t="s">
        <v>286</v>
      </c>
      <c r="J114" s="547"/>
      <c r="K114" s="547"/>
      <c r="L114" s="547"/>
      <c r="M114" s="547"/>
      <c r="N114" s="547"/>
      <c r="O114" s="445"/>
      <c r="P114" s="445"/>
      <c r="Q114" s="445"/>
      <c r="R114" s="71"/>
      <c r="S114" s="43"/>
    </row>
    <row r="115" spans="1:19" ht="16" customHeight="1" x14ac:dyDescent="0.2">
      <c r="A115" s="42"/>
      <c r="H115" s="412"/>
      <c r="I115" s="548"/>
      <c r="J115" s="548"/>
      <c r="K115" s="548"/>
      <c r="L115" s="548"/>
      <c r="M115" s="548"/>
      <c r="N115" s="548"/>
      <c r="O115" s="449" t="s">
        <v>170</v>
      </c>
      <c r="P115" s="450"/>
      <c r="Q115" s="450"/>
      <c r="R115" s="71"/>
      <c r="S115" s="43"/>
    </row>
    <row r="116" spans="1:19" ht="22" customHeight="1" x14ac:dyDescent="0.2">
      <c r="A116" s="42"/>
      <c r="H116" s="412"/>
      <c r="I116" s="548"/>
      <c r="J116" s="548"/>
      <c r="K116" s="548"/>
      <c r="L116" s="548"/>
      <c r="M116" s="548"/>
      <c r="N116" s="548"/>
      <c r="O116" s="450"/>
      <c r="P116" s="450"/>
      <c r="Q116" s="450"/>
      <c r="R116" s="71"/>
      <c r="S116" s="43"/>
    </row>
    <row r="117" spans="1:19" ht="16" customHeight="1" x14ac:dyDescent="0.2">
      <c r="A117" s="42"/>
      <c r="H117" s="412"/>
      <c r="I117" s="548"/>
      <c r="J117" s="548"/>
      <c r="K117" s="548"/>
      <c r="L117" s="548"/>
      <c r="M117" s="548"/>
      <c r="N117" s="548"/>
      <c r="O117" s="450"/>
      <c r="P117" s="450"/>
      <c r="Q117" s="450"/>
      <c r="R117" s="71"/>
      <c r="S117" s="43"/>
    </row>
    <row r="118" spans="1:19" ht="16" customHeight="1" x14ac:dyDescent="0.2">
      <c r="A118" s="42"/>
      <c r="H118" s="412"/>
      <c r="I118" s="548"/>
      <c r="J118" s="548"/>
      <c r="K118" s="548"/>
      <c r="L118" s="548"/>
      <c r="M118" s="548"/>
      <c r="N118" s="548"/>
      <c r="O118" s="448" t="str">
        <f>IF(R116=FALSE,"     Confirm evidence link",IF(R115=FALSE,"     Please insert link above","     Evidence link confirmed"))</f>
        <v xml:space="preserve">     Confirm evidence link</v>
      </c>
      <c r="P118" s="448"/>
      <c r="Q118" s="448"/>
      <c r="R118" s="71"/>
      <c r="S118" s="43"/>
    </row>
    <row r="119" spans="1:19" ht="16" customHeight="1" x14ac:dyDescent="0.2">
      <c r="A119" s="42"/>
      <c r="H119" s="49"/>
      <c r="I119" s="308"/>
      <c r="J119" s="308"/>
      <c r="K119" s="308"/>
      <c r="L119" s="308"/>
      <c r="M119" s="308"/>
      <c r="N119" s="308"/>
      <c r="O119" s="533"/>
      <c r="P119" s="533"/>
      <c r="Q119" s="533"/>
      <c r="R119" s="71"/>
      <c r="S119" s="43"/>
    </row>
    <row r="120" spans="1:19" ht="16" customHeight="1" x14ac:dyDescent="0.2">
      <c r="A120" s="42"/>
      <c r="H120" s="412" t="str">
        <f>IF(R121=FALSE,"✗",IF(R122=TRUE,"✓","✗"))</f>
        <v>✗</v>
      </c>
      <c r="I120" s="334"/>
      <c r="J120" s="334"/>
      <c r="K120" s="334"/>
      <c r="L120" s="334"/>
      <c r="M120" s="334"/>
      <c r="N120" s="334"/>
      <c r="O120" s="445"/>
      <c r="P120" s="445"/>
      <c r="Q120" s="445"/>
      <c r="R120" s="71"/>
      <c r="S120" s="43"/>
    </row>
    <row r="121" spans="1:19" ht="16" customHeight="1" x14ac:dyDescent="0.2">
      <c r="A121" s="42"/>
      <c r="H121" s="412"/>
      <c r="I121" s="532" t="s">
        <v>287</v>
      </c>
      <c r="J121" s="532"/>
      <c r="K121" s="532"/>
      <c r="L121" s="532"/>
      <c r="M121" s="532"/>
      <c r="N121" s="532"/>
      <c r="O121" s="449" t="s">
        <v>170</v>
      </c>
      <c r="P121" s="450"/>
      <c r="Q121" s="450"/>
      <c r="R121" s="71"/>
      <c r="S121" s="43"/>
    </row>
    <row r="122" spans="1:19" ht="16" customHeight="1" x14ac:dyDescent="0.2">
      <c r="A122" s="42"/>
      <c r="H122" s="412"/>
      <c r="I122" s="532"/>
      <c r="J122" s="532"/>
      <c r="K122" s="532"/>
      <c r="L122" s="532"/>
      <c r="M122" s="532"/>
      <c r="N122" s="532"/>
      <c r="O122" s="450"/>
      <c r="P122" s="450"/>
      <c r="Q122" s="450"/>
      <c r="R122" s="71"/>
      <c r="S122" s="43"/>
    </row>
    <row r="123" spans="1:19" ht="16" customHeight="1" x14ac:dyDescent="0.2">
      <c r="A123" s="42"/>
      <c r="H123" s="412"/>
      <c r="I123" s="532"/>
      <c r="J123" s="532"/>
      <c r="K123" s="532"/>
      <c r="L123" s="532"/>
      <c r="M123" s="532"/>
      <c r="N123" s="532"/>
      <c r="O123" s="450"/>
      <c r="P123" s="450"/>
      <c r="Q123" s="450"/>
      <c r="R123" s="71"/>
      <c r="S123" s="43"/>
    </row>
    <row r="124" spans="1:19" ht="16" customHeight="1" x14ac:dyDescent="0.2">
      <c r="A124" s="42"/>
      <c r="H124" s="412"/>
      <c r="I124" s="532"/>
      <c r="J124" s="532"/>
      <c r="K124" s="532"/>
      <c r="L124" s="532"/>
      <c r="M124" s="532"/>
      <c r="N124" s="532"/>
      <c r="O124" s="448" t="str">
        <f>IF(R122=FALSE,"     Confirm evidence link",IF(R121=FALSE,"     Please insert link above","     Evidence link confirmed"))</f>
        <v xml:space="preserve">     Confirm evidence link</v>
      </c>
      <c r="P124" s="448"/>
      <c r="Q124" s="448"/>
      <c r="R124" s="71"/>
      <c r="S124" s="43"/>
    </row>
    <row r="125" spans="1:19" ht="16" customHeight="1" x14ac:dyDescent="0.2">
      <c r="A125" s="42"/>
      <c r="H125" s="49"/>
      <c r="I125" s="49"/>
      <c r="J125" s="49"/>
      <c r="K125" s="49"/>
      <c r="L125" s="49"/>
      <c r="M125" s="49"/>
      <c r="N125" s="49"/>
      <c r="O125" s="533"/>
      <c r="P125" s="533"/>
      <c r="Q125" s="533"/>
      <c r="R125" s="71"/>
      <c r="S125" s="43"/>
    </row>
    <row r="126" spans="1:19" ht="16" customHeight="1" x14ac:dyDescent="0.2">
      <c r="A126" s="42"/>
      <c r="H126" s="540" t="s">
        <v>288</v>
      </c>
      <c r="I126" s="541"/>
      <c r="J126" s="541"/>
      <c r="K126" s="543" t="s">
        <v>289</v>
      </c>
      <c r="L126" s="543"/>
      <c r="M126" s="543"/>
      <c r="N126" s="543"/>
      <c r="O126" s="543"/>
      <c r="P126" s="543"/>
      <c r="Q126" s="543"/>
      <c r="R126" s="71"/>
      <c r="S126" s="43"/>
    </row>
    <row r="127" spans="1:19" ht="16" customHeight="1" x14ac:dyDescent="0.2">
      <c r="A127" s="42"/>
      <c r="H127" s="541"/>
      <c r="I127" s="541"/>
      <c r="J127" s="541"/>
      <c r="K127" s="543"/>
      <c r="L127" s="543"/>
      <c r="M127" s="543"/>
      <c r="N127" s="543"/>
      <c r="O127" s="543"/>
      <c r="P127" s="543"/>
      <c r="Q127" s="543"/>
      <c r="R127" s="71"/>
      <c r="S127" s="43"/>
    </row>
    <row r="128" spans="1:19" ht="16" customHeight="1" x14ac:dyDescent="0.2">
      <c r="A128" s="42"/>
      <c r="H128" s="541"/>
      <c r="I128" s="541"/>
      <c r="J128" s="541"/>
      <c r="K128" s="543"/>
      <c r="L128" s="543"/>
      <c r="M128" s="543"/>
      <c r="N128" s="543"/>
      <c r="O128" s="543"/>
      <c r="P128" s="543"/>
      <c r="Q128" s="543"/>
      <c r="R128" s="71"/>
      <c r="S128" s="43"/>
    </row>
    <row r="129" spans="1:19" ht="16" customHeight="1" x14ac:dyDescent="0.2">
      <c r="A129" s="42"/>
      <c r="H129" s="542"/>
      <c r="I129" s="542"/>
      <c r="J129" s="542"/>
      <c r="K129" s="544"/>
      <c r="L129" s="544"/>
      <c r="M129" s="544"/>
      <c r="N129" s="544"/>
      <c r="O129" s="544"/>
      <c r="P129" s="544"/>
      <c r="Q129" s="544"/>
      <c r="R129" s="71"/>
      <c r="S129" s="43"/>
    </row>
    <row r="130" spans="1:19" ht="16" customHeight="1" x14ac:dyDescent="0.2">
      <c r="A130" s="42"/>
      <c r="H130" s="412" t="str">
        <f>IF(R125=FALSE,"✗",IF(R126=TRUE,"✓","✗"))</f>
        <v>✗</v>
      </c>
      <c r="I130" s="532" t="s">
        <v>290</v>
      </c>
      <c r="J130" s="532"/>
      <c r="K130" s="532"/>
      <c r="L130" s="532"/>
      <c r="M130" s="532"/>
      <c r="N130" s="532"/>
      <c r="O130" s="445"/>
      <c r="P130" s="445"/>
      <c r="Q130" s="445"/>
      <c r="R130" s="71"/>
      <c r="S130" s="43"/>
    </row>
    <row r="131" spans="1:19" ht="16" customHeight="1" x14ac:dyDescent="0.2">
      <c r="A131" s="42"/>
      <c r="H131" s="412"/>
      <c r="I131" s="532"/>
      <c r="J131" s="532"/>
      <c r="K131" s="532"/>
      <c r="L131" s="532"/>
      <c r="M131" s="532"/>
      <c r="N131" s="532"/>
      <c r="O131" s="449" t="s">
        <v>170</v>
      </c>
      <c r="P131" s="450"/>
      <c r="Q131" s="450"/>
      <c r="R131" s="71"/>
      <c r="S131" s="43"/>
    </row>
    <row r="132" spans="1:19" ht="16" customHeight="1" x14ac:dyDescent="0.2">
      <c r="A132" s="42"/>
      <c r="H132" s="412"/>
      <c r="I132" s="532"/>
      <c r="J132" s="532"/>
      <c r="K132" s="532"/>
      <c r="L132" s="532"/>
      <c r="M132" s="532"/>
      <c r="N132" s="532"/>
      <c r="O132" s="450"/>
      <c r="P132" s="450"/>
      <c r="Q132" s="450"/>
      <c r="R132" s="71"/>
      <c r="S132" s="43"/>
    </row>
    <row r="133" spans="1:19" ht="16" customHeight="1" x14ac:dyDescent="0.2">
      <c r="A133" s="42"/>
      <c r="H133" s="412"/>
      <c r="I133" s="532"/>
      <c r="J133" s="532"/>
      <c r="K133" s="532"/>
      <c r="L133" s="532"/>
      <c r="M133" s="532"/>
      <c r="N133" s="532"/>
      <c r="O133" s="450"/>
      <c r="P133" s="450"/>
      <c r="Q133" s="450"/>
      <c r="R133" s="71"/>
      <c r="S133" s="43"/>
    </row>
    <row r="134" spans="1:19" ht="16" customHeight="1" x14ac:dyDescent="0.2">
      <c r="A134" s="42"/>
      <c r="H134" s="412"/>
      <c r="I134" s="532"/>
      <c r="J134" s="532"/>
      <c r="K134" s="532"/>
      <c r="L134" s="532"/>
      <c r="M134" s="532"/>
      <c r="N134" s="532"/>
      <c r="O134" s="448" t="str">
        <f>IF(R126=FALSE,"     Confirm evidence link",IF(R125=FALSE,"     Please insert link above","     Evidence link confirmed"))</f>
        <v xml:space="preserve">     Confirm evidence link</v>
      </c>
      <c r="P134" s="448"/>
      <c r="Q134" s="448"/>
      <c r="R134" s="71"/>
      <c r="S134" s="43"/>
    </row>
    <row r="135" spans="1:19" ht="16" customHeight="1" x14ac:dyDescent="0.2">
      <c r="A135" s="42"/>
      <c r="H135" s="49"/>
      <c r="I135" s="308"/>
      <c r="J135" s="308"/>
      <c r="K135" s="308"/>
      <c r="L135" s="308"/>
      <c r="M135" s="308"/>
      <c r="N135" s="308"/>
      <c r="O135" s="533"/>
      <c r="P135" s="533"/>
      <c r="Q135" s="533"/>
      <c r="R135" s="71"/>
      <c r="S135" s="43"/>
    </row>
    <row r="136" spans="1:19" ht="16" customHeight="1" x14ac:dyDescent="0.2">
      <c r="A136" s="42"/>
      <c r="H136" s="412" t="str">
        <f>IF(R131=FALSE,"✗",IF(R132=TRUE,"✓","✗"))</f>
        <v>✗</v>
      </c>
      <c r="I136" s="334"/>
      <c r="J136" s="334"/>
      <c r="K136" s="334"/>
      <c r="L136" s="334"/>
      <c r="M136" s="334"/>
      <c r="N136" s="334"/>
      <c r="O136" s="445"/>
      <c r="P136" s="445"/>
      <c r="Q136" s="445"/>
      <c r="R136" s="71"/>
      <c r="S136" s="43"/>
    </row>
    <row r="137" spans="1:19" ht="16" customHeight="1" x14ac:dyDescent="0.2">
      <c r="A137" s="42"/>
      <c r="H137" s="412"/>
      <c r="I137" s="532" t="s">
        <v>291</v>
      </c>
      <c r="J137" s="532"/>
      <c r="K137" s="532"/>
      <c r="L137" s="532"/>
      <c r="M137" s="532"/>
      <c r="N137" s="532"/>
      <c r="O137" s="449" t="s">
        <v>170</v>
      </c>
      <c r="P137" s="450"/>
      <c r="Q137" s="450"/>
      <c r="R137" s="71"/>
      <c r="S137" s="43"/>
    </row>
    <row r="138" spans="1:19" ht="16" customHeight="1" x14ac:dyDescent="0.2">
      <c r="A138" s="42"/>
      <c r="H138" s="412"/>
      <c r="I138" s="532"/>
      <c r="J138" s="532"/>
      <c r="K138" s="532"/>
      <c r="L138" s="532"/>
      <c r="M138" s="532"/>
      <c r="N138" s="532"/>
      <c r="O138" s="450"/>
      <c r="P138" s="450"/>
      <c r="Q138" s="450"/>
      <c r="R138" s="71"/>
      <c r="S138" s="43"/>
    </row>
    <row r="139" spans="1:19" ht="16" customHeight="1" x14ac:dyDescent="0.2">
      <c r="A139" s="42"/>
      <c r="H139" s="412"/>
      <c r="I139" s="532"/>
      <c r="J139" s="532"/>
      <c r="K139" s="532"/>
      <c r="L139" s="532"/>
      <c r="M139" s="532"/>
      <c r="N139" s="532"/>
      <c r="O139" s="450"/>
      <c r="P139" s="450"/>
      <c r="Q139" s="450"/>
      <c r="R139" s="71"/>
      <c r="S139" s="43"/>
    </row>
    <row r="140" spans="1:19" ht="16" customHeight="1" x14ac:dyDescent="0.2">
      <c r="A140" s="42"/>
      <c r="H140" s="412"/>
      <c r="I140" s="532"/>
      <c r="J140" s="532"/>
      <c r="K140" s="532"/>
      <c r="L140" s="532"/>
      <c r="M140" s="532"/>
      <c r="N140" s="532"/>
      <c r="O140" s="448" t="str">
        <f>IF(R132=FALSE,"     Confirm evidence link",IF(R131=FALSE,"     Please insert link above","     Evidence link confirmed"))</f>
        <v xml:space="preserve">     Confirm evidence link</v>
      </c>
      <c r="P140" s="448"/>
      <c r="Q140" s="448"/>
      <c r="R140" s="71"/>
      <c r="S140" s="43"/>
    </row>
    <row r="141" spans="1:19" ht="16" customHeight="1" x14ac:dyDescent="0.2">
      <c r="A141" s="42"/>
      <c r="H141" s="49"/>
      <c r="I141" s="49"/>
      <c r="J141" s="49"/>
      <c r="K141" s="49"/>
      <c r="L141" s="49"/>
      <c r="M141" s="49"/>
      <c r="N141" s="49"/>
      <c r="O141" s="533"/>
      <c r="P141" s="533"/>
      <c r="Q141" s="533"/>
      <c r="R141" s="71"/>
      <c r="S141" s="43"/>
    </row>
    <row r="142" spans="1:19" x14ac:dyDescent="0.2">
      <c r="A142" s="42"/>
      <c r="O142" s="78"/>
      <c r="P142" s="78"/>
      <c r="Q142" s="78"/>
      <c r="S142" s="43"/>
    </row>
    <row r="143" spans="1:19" ht="19" thickBot="1" x14ac:dyDescent="0.25">
      <c r="A143" s="42"/>
      <c r="H143" s="592" t="s">
        <v>292</v>
      </c>
      <c r="I143" s="592"/>
      <c r="J143" s="592"/>
      <c r="K143" s="592"/>
      <c r="L143" s="592"/>
      <c r="M143" s="592"/>
      <c r="N143" s="592"/>
      <c r="O143" s="592"/>
      <c r="P143" s="592"/>
      <c r="Q143" s="592"/>
      <c r="S143" s="43"/>
    </row>
    <row r="144" spans="1:19" ht="17" customHeight="1" x14ac:dyDescent="0.2">
      <c r="A144" s="42"/>
      <c r="H144" s="581" t="s">
        <v>273</v>
      </c>
      <c r="I144" s="581"/>
      <c r="J144" s="581"/>
      <c r="K144" s="593" t="s">
        <v>293</v>
      </c>
      <c r="L144" s="593"/>
      <c r="M144" s="593"/>
      <c r="N144" s="593"/>
      <c r="O144" s="593"/>
      <c r="P144" s="593"/>
      <c r="Q144" s="593"/>
      <c r="R144" s="22" t="s">
        <v>171</v>
      </c>
      <c r="S144" s="43"/>
    </row>
    <row r="145" spans="1:19" ht="16" customHeight="1" x14ac:dyDescent="0.2">
      <c r="A145" s="42"/>
      <c r="H145" s="541"/>
      <c r="I145" s="541"/>
      <c r="J145" s="541"/>
      <c r="K145" s="543"/>
      <c r="L145" s="543"/>
      <c r="M145" s="543"/>
      <c r="N145" s="543"/>
      <c r="O145" s="543"/>
      <c r="P145" s="543"/>
      <c r="Q145" s="543"/>
      <c r="R145" s="23" t="b">
        <f>ISNUMBER(SEARCH(R144,O149))</f>
        <v>1</v>
      </c>
      <c r="S145" s="43"/>
    </row>
    <row r="146" spans="1:19" ht="16" customHeight="1" x14ac:dyDescent="0.2">
      <c r="A146" s="42"/>
      <c r="H146" s="541"/>
      <c r="I146" s="541"/>
      <c r="J146" s="541"/>
      <c r="K146" s="543"/>
      <c r="L146" s="543"/>
      <c r="M146" s="543"/>
      <c r="N146" s="543"/>
      <c r="O146" s="543"/>
      <c r="P146" s="543"/>
      <c r="Q146" s="543"/>
      <c r="R146" s="23" t="b">
        <v>0</v>
      </c>
      <c r="S146" s="43"/>
    </row>
    <row r="147" spans="1:19" ht="16" customHeight="1" x14ac:dyDescent="0.2">
      <c r="A147" s="42"/>
      <c r="H147" s="63"/>
      <c r="I147" s="63"/>
      <c r="J147" s="63"/>
      <c r="K147" s="63"/>
      <c r="L147" s="63"/>
      <c r="M147" s="63"/>
      <c r="N147" s="63"/>
      <c r="O147" s="63"/>
      <c r="P147" s="63"/>
      <c r="Q147" s="63"/>
      <c r="S147" s="43"/>
    </row>
    <row r="148" spans="1:19" ht="16" customHeight="1" x14ac:dyDescent="0.2">
      <c r="A148" s="42"/>
      <c r="H148" s="598" t="str">
        <f>IF(R145=FALSE,"✗",IF(R146=TRUE,"✓","✗"))</f>
        <v>✗</v>
      </c>
      <c r="I148" s="594" t="s">
        <v>294</v>
      </c>
      <c r="J148" s="594"/>
      <c r="K148" s="594"/>
      <c r="L148" s="594"/>
      <c r="M148" s="594"/>
      <c r="N148" s="594"/>
      <c r="O148" s="445"/>
      <c r="P148" s="445"/>
      <c r="Q148" s="445"/>
      <c r="S148" s="43"/>
    </row>
    <row r="149" spans="1:19" ht="16" customHeight="1" x14ac:dyDescent="0.2">
      <c r="A149" s="42"/>
      <c r="H149" s="412"/>
      <c r="I149" s="413"/>
      <c r="J149" s="413"/>
      <c r="K149" s="413"/>
      <c r="L149" s="413"/>
      <c r="M149" s="413"/>
      <c r="N149" s="413"/>
      <c r="O149" s="449" t="s">
        <v>170</v>
      </c>
      <c r="P149" s="450"/>
      <c r="Q149" s="450"/>
      <c r="S149" s="43"/>
    </row>
    <row r="150" spans="1:19" x14ac:dyDescent="0.2">
      <c r="A150" s="42"/>
      <c r="H150" s="412"/>
      <c r="I150" s="413"/>
      <c r="J150" s="413"/>
      <c r="K150" s="413"/>
      <c r="L150" s="413"/>
      <c r="M150" s="413"/>
      <c r="N150" s="413"/>
      <c r="O150" s="450"/>
      <c r="P150" s="450"/>
      <c r="Q150" s="450"/>
      <c r="S150" s="43"/>
    </row>
    <row r="151" spans="1:19" ht="17" customHeight="1" x14ac:dyDescent="0.2">
      <c r="A151" s="42"/>
      <c r="H151" s="412"/>
      <c r="I151" s="413"/>
      <c r="J151" s="413"/>
      <c r="K151" s="413"/>
      <c r="L151" s="413"/>
      <c r="M151" s="413"/>
      <c r="N151" s="413"/>
      <c r="O151" s="450"/>
      <c r="P151" s="450"/>
      <c r="Q151" s="450"/>
      <c r="S151" s="43"/>
    </row>
    <row r="152" spans="1:19" ht="16" customHeight="1" x14ac:dyDescent="0.2">
      <c r="A152" s="42"/>
      <c r="H152" s="412"/>
      <c r="I152" s="600" t="s">
        <v>295</v>
      </c>
      <c r="J152" s="600"/>
      <c r="K152" s="600"/>
      <c r="L152" s="600"/>
      <c r="M152" s="600"/>
      <c r="N152" s="600"/>
      <c r="O152" s="448" t="str">
        <f>IF(R147=FALSE,"     Confirm evidence link",IF(R146=FALSE,"     Please insert link above","     Evidence link confirmed"))</f>
        <v xml:space="preserve">     Confirm evidence link</v>
      </c>
      <c r="P152" s="448"/>
      <c r="Q152" s="448"/>
      <c r="R152" s="22" t="s">
        <v>171</v>
      </c>
      <c r="S152" s="43"/>
    </row>
    <row r="153" spans="1:19" ht="16" customHeight="1" x14ac:dyDescent="0.2">
      <c r="A153" s="42"/>
      <c r="H153" s="412"/>
      <c r="I153" s="600"/>
      <c r="J153" s="600"/>
      <c r="K153" s="600"/>
      <c r="L153" s="600"/>
      <c r="M153" s="600"/>
      <c r="N153" s="600"/>
      <c r="O153" s="448"/>
      <c r="P153" s="448"/>
      <c r="Q153" s="448"/>
      <c r="R153" s="23" t="b">
        <f>ISNUMBER(SEARCH(R152,O157))</f>
        <v>1</v>
      </c>
      <c r="S153" s="43"/>
    </row>
    <row r="154" spans="1:19" ht="17" customHeight="1" x14ac:dyDescent="0.2">
      <c r="A154" s="42"/>
      <c r="H154" s="412"/>
      <c r="I154" s="476" t="s">
        <v>173</v>
      </c>
      <c r="J154" s="476"/>
      <c r="K154" s="476"/>
      <c r="L154" s="476"/>
      <c r="M154" s="476"/>
      <c r="R154" s="23" t="b">
        <v>0</v>
      </c>
      <c r="S154" s="43"/>
    </row>
    <row r="155" spans="1:19" ht="16" customHeight="1" x14ac:dyDescent="0.2">
      <c r="A155" s="42"/>
      <c r="H155" s="599"/>
      <c r="I155" s="595"/>
      <c r="J155" s="595"/>
      <c r="K155" s="595"/>
      <c r="L155" s="595"/>
      <c r="M155" s="595"/>
      <c r="N155" s="63"/>
      <c r="O155" s="63"/>
      <c r="P155" s="63"/>
      <c r="Q155" s="63"/>
      <c r="S155" s="43"/>
    </row>
    <row r="156" spans="1:19" ht="16" customHeight="1" thickBot="1" x14ac:dyDescent="0.25">
      <c r="A156" s="42"/>
      <c r="H156" s="412" t="str">
        <f>IF(R153=FALSE,"✗",IF(R154=TRUE,"✓","✗"))</f>
        <v>✗</v>
      </c>
      <c r="I156" s="413" t="s">
        <v>296</v>
      </c>
      <c r="J156" s="413"/>
      <c r="K156" s="413"/>
      <c r="L156" s="413"/>
      <c r="M156" s="413"/>
      <c r="N156" s="413"/>
      <c r="O156" s="597"/>
      <c r="P156" s="597"/>
      <c r="Q156" s="597"/>
      <c r="S156" s="43"/>
    </row>
    <row r="157" spans="1:19" ht="16" customHeight="1" x14ac:dyDescent="0.2">
      <c r="A157" s="42"/>
      <c r="H157" s="412"/>
      <c r="I157" s="413"/>
      <c r="J157" s="413"/>
      <c r="K157" s="413"/>
      <c r="L157" s="413"/>
      <c r="M157" s="413"/>
      <c r="N157" s="413"/>
      <c r="O157" s="449" t="s">
        <v>170</v>
      </c>
      <c r="P157" s="450"/>
      <c r="Q157" s="450"/>
      <c r="S157" s="43"/>
    </row>
    <row r="158" spans="1:19" x14ac:dyDescent="0.2">
      <c r="A158" s="42"/>
      <c r="H158" s="412"/>
      <c r="I158" s="413"/>
      <c r="J158" s="413"/>
      <c r="K158" s="413"/>
      <c r="L158" s="413"/>
      <c r="M158" s="413"/>
      <c r="N158" s="413"/>
      <c r="O158" s="450"/>
      <c r="P158" s="450"/>
      <c r="Q158" s="450"/>
      <c r="S158" s="43"/>
    </row>
    <row r="159" spans="1:19" ht="16" customHeight="1" thickBot="1" x14ac:dyDescent="0.25">
      <c r="A159" s="42"/>
      <c r="H159" s="412"/>
      <c r="I159" s="435" t="s">
        <v>173</v>
      </c>
      <c r="J159" s="435"/>
      <c r="K159" s="435"/>
      <c r="L159" s="435"/>
      <c r="M159" s="435"/>
      <c r="O159" s="450"/>
      <c r="P159" s="450"/>
      <c r="Q159" s="450"/>
      <c r="S159" s="43"/>
    </row>
    <row r="160" spans="1:19" x14ac:dyDescent="0.2">
      <c r="H160" s="412"/>
      <c r="I160" s="435"/>
      <c r="J160" s="435"/>
      <c r="K160" s="435"/>
      <c r="L160" s="435"/>
      <c r="M160" s="435"/>
      <c r="O160" s="475" t="str">
        <f>IF(R158=FALSE,"     Confirm evidence link",IF(R154=FALSE,"     Please insert link above","     Evidence link confirmed"))</f>
        <v xml:space="preserve">     Confirm evidence link</v>
      </c>
      <c r="P160" s="475"/>
      <c r="Q160" s="475"/>
      <c r="S160" s="43"/>
    </row>
    <row r="161" spans="1:19" x14ac:dyDescent="0.2">
      <c r="H161" s="596"/>
      <c r="I161" s="49"/>
      <c r="J161" s="49"/>
      <c r="K161" s="49"/>
      <c r="L161" s="49"/>
      <c r="M161" s="49"/>
      <c r="N161" s="49"/>
      <c r="O161" s="533"/>
      <c r="P161" s="533"/>
      <c r="Q161" s="533"/>
      <c r="R161" s="22" t="s">
        <v>171</v>
      </c>
      <c r="S161" s="43"/>
    </row>
    <row r="162" spans="1:19" ht="21" customHeight="1" thickBot="1" x14ac:dyDescent="0.25">
      <c r="A162" s="309"/>
      <c r="H162" s="412" t="str">
        <f>IF(R162=FALSE,"✗",IF(R163=TRUE,"✓","✗"))</f>
        <v>✗</v>
      </c>
      <c r="I162" s="413" t="s">
        <v>297</v>
      </c>
      <c r="J162" s="413"/>
      <c r="K162" s="413"/>
      <c r="L162" s="413"/>
      <c r="M162" s="413"/>
      <c r="N162" s="413"/>
      <c r="O162" s="597"/>
      <c r="P162" s="597"/>
      <c r="Q162" s="597"/>
      <c r="R162" s="23" t="b">
        <f>ISNUMBER(SEARCH(R161,O163))</f>
        <v>1</v>
      </c>
      <c r="S162" s="43"/>
    </row>
    <row r="163" spans="1:19" ht="16" customHeight="1" x14ac:dyDescent="0.2">
      <c r="A163" s="42"/>
      <c r="H163" s="412"/>
      <c r="I163" s="413"/>
      <c r="J163" s="413"/>
      <c r="K163" s="413"/>
      <c r="L163" s="413"/>
      <c r="M163" s="413"/>
      <c r="N163" s="413"/>
      <c r="O163" s="449" t="s">
        <v>170</v>
      </c>
      <c r="P163" s="450"/>
      <c r="Q163" s="450"/>
      <c r="R163" s="23" t="b">
        <v>0</v>
      </c>
      <c r="S163" s="43"/>
    </row>
    <row r="164" spans="1:19" x14ac:dyDescent="0.2">
      <c r="A164" s="42"/>
      <c r="H164" s="412"/>
      <c r="I164" s="413"/>
      <c r="J164" s="413"/>
      <c r="K164" s="413"/>
      <c r="L164" s="413"/>
      <c r="M164" s="413"/>
      <c r="N164" s="413"/>
      <c r="O164" s="450"/>
      <c r="P164" s="450"/>
      <c r="Q164" s="450"/>
      <c r="S164" s="43"/>
    </row>
    <row r="165" spans="1:19" ht="16" customHeight="1" thickBot="1" x14ac:dyDescent="0.25">
      <c r="A165" s="42"/>
      <c r="H165" s="412"/>
      <c r="I165" s="435" t="s">
        <v>173</v>
      </c>
      <c r="J165" s="435"/>
      <c r="K165" s="435"/>
      <c r="L165" s="435"/>
      <c r="M165" s="435"/>
      <c r="O165" s="450"/>
      <c r="P165" s="450"/>
      <c r="Q165" s="450"/>
      <c r="S165" s="43"/>
    </row>
    <row r="166" spans="1:19" x14ac:dyDescent="0.2">
      <c r="A166" s="42"/>
      <c r="H166" s="412"/>
      <c r="I166" s="435"/>
      <c r="J166" s="435"/>
      <c r="K166" s="435"/>
      <c r="L166" s="435"/>
      <c r="M166" s="435"/>
      <c r="O166" s="475" t="str">
        <f>IF(R164=FALSE,"     Confirm evidence link",IF(R163=FALSE,"     Please insert link above","     Evidence link confirmed"))</f>
        <v xml:space="preserve">     Confirm evidence link</v>
      </c>
      <c r="P166" s="475"/>
      <c r="Q166" s="475"/>
      <c r="S166" s="43"/>
    </row>
    <row r="167" spans="1:19" x14ac:dyDescent="0.2">
      <c r="A167" s="42"/>
      <c r="H167" s="596"/>
      <c r="I167" s="49"/>
      <c r="J167" s="49"/>
      <c r="K167" s="49"/>
      <c r="L167" s="49"/>
      <c r="M167" s="49"/>
      <c r="N167" s="49"/>
      <c r="O167" s="533"/>
      <c r="P167" s="533"/>
      <c r="Q167" s="533"/>
      <c r="R167" s="74" t="s">
        <v>171</v>
      </c>
      <c r="S167" s="43"/>
    </row>
    <row r="168" spans="1:19" ht="17" thickBot="1" x14ac:dyDescent="0.25">
      <c r="A168" s="42"/>
      <c r="H168" s="412" t="str">
        <f>IF(R168=FALSE,"✗",IF(R169=TRUE,"✓","✗"))</f>
        <v>✗</v>
      </c>
      <c r="I168" s="580" t="s">
        <v>298</v>
      </c>
      <c r="J168" s="580"/>
      <c r="K168" s="580"/>
      <c r="L168" s="580"/>
      <c r="M168" s="580"/>
      <c r="N168" s="580"/>
      <c r="O168" s="597"/>
      <c r="P168" s="597"/>
      <c r="Q168" s="597"/>
      <c r="R168" s="23" t="b">
        <f>ISNUMBER(SEARCH(R167,O169))</f>
        <v>1</v>
      </c>
      <c r="S168" s="43"/>
    </row>
    <row r="169" spans="1:19" ht="16" customHeight="1" x14ac:dyDescent="0.2">
      <c r="A169" s="42"/>
      <c r="H169" s="412"/>
      <c r="I169" s="580"/>
      <c r="J169" s="580"/>
      <c r="K169" s="580"/>
      <c r="L169" s="580"/>
      <c r="M169" s="580"/>
      <c r="N169" s="580"/>
      <c r="O169" s="449" t="s">
        <v>170</v>
      </c>
      <c r="P169" s="450"/>
      <c r="Q169" s="450"/>
      <c r="R169" s="23" t="b">
        <v>0</v>
      </c>
      <c r="S169" s="43"/>
    </row>
    <row r="170" spans="1:19" ht="16" customHeight="1" x14ac:dyDescent="0.2">
      <c r="A170" s="42"/>
      <c r="H170" s="412"/>
      <c r="I170" s="580"/>
      <c r="J170" s="580"/>
      <c r="K170" s="580"/>
      <c r="L170" s="580"/>
      <c r="M170" s="580"/>
      <c r="N170" s="580"/>
      <c r="O170" s="450"/>
      <c r="P170" s="450"/>
      <c r="Q170" s="450"/>
    </row>
    <row r="171" spans="1:19" ht="16" customHeight="1" thickBot="1" x14ac:dyDescent="0.25">
      <c r="A171" s="42"/>
      <c r="H171" s="412"/>
      <c r="I171" s="435" t="s">
        <v>173</v>
      </c>
      <c r="J171" s="435"/>
      <c r="K171" s="435"/>
      <c r="L171" s="435"/>
      <c r="M171" s="435"/>
      <c r="O171" s="450"/>
      <c r="P171" s="450"/>
      <c r="Q171" s="450"/>
    </row>
    <row r="172" spans="1:19" ht="16" customHeight="1" x14ac:dyDescent="0.2">
      <c r="A172" s="42"/>
      <c r="H172" s="412"/>
      <c r="I172" s="435"/>
      <c r="J172" s="435"/>
      <c r="K172" s="435"/>
      <c r="L172" s="435"/>
      <c r="M172" s="435"/>
      <c r="O172" s="475" t="str">
        <f>IF(R170=FALSE,"     Confirm evidence link",IF(R169=FALSE,"     Please insert link above","     Evidence link confirmed"))</f>
        <v xml:space="preserve">     Confirm evidence link</v>
      </c>
      <c r="P172" s="475"/>
      <c r="Q172" s="475"/>
    </row>
    <row r="173" spans="1:19" ht="16" customHeight="1" x14ac:dyDescent="0.2">
      <c r="A173" s="42"/>
      <c r="H173" s="596"/>
      <c r="I173" s="49"/>
      <c r="J173" s="49"/>
      <c r="K173" s="49"/>
      <c r="L173" s="49"/>
      <c r="M173" s="49"/>
      <c r="N173" s="49"/>
      <c r="O173" s="533"/>
      <c r="P173" s="533"/>
      <c r="Q173" s="533"/>
      <c r="R173" s="22" t="s">
        <v>171</v>
      </c>
    </row>
    <row r="174" spans="1:19" ht="16" customHeight="1" thickBot="1" x14ac:dyDescent="0.25">
      <c r="A174" s="42"/>
      <c r="H174" s="412" t="str">
        <f>IF(R174=FALSE,"✗",IF(R175=TRUE,"✓","✗"))</f>
        <v>✗</v>
      </c>
      <c r="I174" s="413" t="s">
        <v>299</v>
      </c>
      <c r="J174" s="413"/>
      <c r="K174" s="413"/>
      <c r="L174" s="413"/>
      <c r="M174" s="413"/>
      <c r="N174" s="413"/>
      <c r="O174" s="597"/>
      <c r="P174" s="597"/>
      <c r="Q174" s="597"/>
      <c r="R174" s="23" t="b">
        <f>ISNUMBER(SEARCH(R173,O175))</f>
        <v>1</v>
      </c>
    </row>
    <row r="175" spans="1:19" ht="16" customHeight="1" x14ac:dyDescent="0.2">
      <c r="A175" s="42"/>
      <c r="H175" s="412"/>
      <c r="I175" s="413"/>
      <c r="J175" s="413"/>
      <c r="K175" s="413"/>
      <c r="L175" s="413"/>
      <c r="M175" s="413"/>
      <c r="N175" s="413"/>
      <c r="O175" s="449" t="s">
        <v>170</v>
      </c>
      <c r="P175" s="450"/>
      <c r="Q175" s="450"/>
      <c r="R175" s="23" t="b">
        <v>0</v>
      </c>
    </row>
    <row r="176" spans="1:19" ht="16" customHeight="1" x14ac:dyDescent="0.2">
      <c r="A176" s="42"/>
      <c r="H176" s="412"/>
      <c r="I176" s="413"/>
      <c r="J176" s="413"/>
      <c r="K176" s="413"/>
      <c r="L176" s="413"/>
      <c r="M176" s="413"/>
      <c r="N176" s="413"/>
      <c r="O176" s="450"/>
      <c r="P176" s="450"/>
      <c r="Q176" s="450"/>
    </row>
    <row r="177" spans="1:18" ht="16" customHeight="1" thickBot="1" x14ac:dyDescent="0.25">
      <c r="A177" s="42"/>
      <c r="H177" s="412"/>
      <c r="I177" s="435" t="s">
        <v>173</v>
      </c>
      <c r="J177" s="435"/>
      <c r="K177" s="435"/>
      <c r="L177" s="435"/>
      <c r="M177" s="435"/>
      <c r="O177" s="450"/>
      <c r="P177" s="450"/>
      <c r="Q177" s="450"/>
    </row>
    <row r="178" spans="1:18" ht="16" customHeight="1" x14ac:dyDescent="0.2">
      <c r="A178" s="42"/>
      <c r="H178" s="412"/>
      <c r="I178" s="435"/>
      <c r="J178" s="435"/>
      <c r="K178" s="435"/>
      <c r="L178" s="435"/>
      <c r="M178" s="435"/>
      <c r="O178" s="475" t="str">
        <f>IF(R176=FALSE,"     Confirm evidence link",IF(R175=FALSE,"     Please insert link above","     Evidence link confirmed"))</f>
        <v xml:space="preserve">     Confirm evidence link</v>
      </c>
      <c r="P178" s="475"/>
      <c r="Q178" s="475"/>
    </row>
    <row r="179" spans="1:18" ht="16" customHeight="1" x14ac:dyDescent="0.2">
      <c r="A179" s="42"/>
      <c r="H179" s="596"/>
      <c r="I179" s="49"/>
      <c r="J179" s="49"/>
      <c r="K179" s="49"/>
      <c r="L179" s="49"/>
      <c r="M179" s="49"/>
      <c r="N179" s="49"/>
      <c r="O179" s="533"/>
      <c r="P179" s="533"/>
      <c r="Q179" s="533"/>
      <c r="R179" s="22" t="s">
        <v>171</v>
      </c>
    </row>
    <row r="180" spans="1:18" ht="16" customHeight="1" thickBot="1" x14ac:dyDescent="0.25">
      <c r="H180" s="412" t="str">
        <f>IF(R180=FALSE,"✗",IF(R181=TRUE,"✓","✗"))</f>
        <v>✗</v>
      </c>
      <c r="I180" s="580" t="s">
        <v>300</v>
      </c>
      <c r="J180" s="580"/>
      <c r="K180" s="580"/>
      <c r="L180" s="580"/>
      <c r="M180" s="580"/>
      <c r="N180" s="580"/>
      <c r="O180" s="597"/>
      <c r="P180" s="597"/>
      <c r="Q180" s="597"/>
      <c r="R180" s="23" t="b">
        <f>ISNUMBER(SEARCH(R179,O181))</f>
        <v>1</v>
      </c>
    </row>
    <row r="181" spans="1:18" ht="16" customHeight="1" x14ac:dyDescent="0.2">
      <c r="H181" s="412"/>
      <c r="I181" s="580"/>
      <c r="J181" s="580"/>
      <c r="K181" s="580"/>
      <c r="L181" s="580"/>
      <c r="M181" s="580"/>
      <c r="N181" s="580"/>
      <c r="O181" s="449" t="s">
        <v>170</v>
      </c>
      <c r="P181" s="450"/>
      <c r="Q181" s="450"/>
      <c r="R181" s="23" t="b">
        <v>0</v>
      </c>
    </row>
    <row r="182" spans="1:18" ht="16" customHeight="1" x14ac:dyDescent="0.2">
      <c r="H182" s="412"/>
      <c r="I182" s="580"/>
      <c r="J182" s="580"/>
      <c r="K182" s="580"/>
      <c r="L182" s="580"/>
      <c r="M182" s="580"/>
      <c r="N182" s="580"/>
      <c r="O182" s="450"/>
      <c r="P182" s="450"/>
      <c r="Q182" s="450"/>
    </row>
    <row r="183" spans="1:18" ht="16" customHeight="1" thickBot="1" x14ac:dyDescent="0.25">
      <c r="H183" s="412"/>
      <c r="I183" s="435" t="s">
        <v>173</v>
      </c>
      <c r="J183" s="435"/>
      <c r="K183" s="435"/>
      <c r="L183" s="435"/>
      <c r="M183" s="435"/>
      <c r="O183" s="450"/>
      <c r="P183" s="450"/>
      <c r="Q183" s="450"/>
    </row>
    <row r="184" spans="1:18" ht="16" customHeight="1" x14ac:dyDescent="0.2">
      <c r="H184" s="412"/>
      <c r="I184" s="435"/>
      <c r="J184" s="435"/>
      <c r="K184" s="435"/>
      <c r="L184" s="435"/>
      <c r="M184" s="435"/>
      <c r="O184" s="475" t="str">
        <f>IF(R182=FALSE,"     Confirm evidence link",IF(R181=FALSE,"     Please insert link above","     Evidence link confirmed"))</f>
        <v xml:space="preserve">     Confirm evidence link</v>
      </c>
      <c r="P184" s="475"/>
      <c r="Q184" s="475"/>
    </row>
    <row r="185" spans="1:18" ht="16" customHeight="1" x14ac:dyDescent="0.2">
      <c r="H185" s="596"/>
      <c r="I185" s="49"/>
      <c r="J185" s="49"/>
      <c r="K185" s="49"/>
      <c r="L185" s="49"/>
      <c r="M185" s="49"/>
      <c r="N185" s="49"/>
      <c r="O185" s="533"/>
      <c r="P185" s="533"/>
      <c r="Q185" s="533"/>
      <c r="R185" s="22" t="s">
        <v>171</v>
      </c>
    </row>
    <row r="186" spans="1:18" ht="16" customHeight="1" thickBot="1" x14ac:dyDescent="0.25">
      <c r="H186" s="412" t="str">
        <f>IF(R186=FALSE,"✗",IF(R187=TRUE,"✓","✗"))</f>
        <v>✗</v>
      </c>
      <c r="I186" s="580" t="s">
        <v>301</v>
      </c>
      <c r="J186" s="580"/>
      <c r="K186" s="580"/>
      <c r="L186" s="580"/>
      <c r="M186" s="580"/>
      <c r="N186" s="580"/>
      <c r="O186" s="597"/>
      <c r="P186" s="597"/>
      <c r="Q186" s="597"/>
      <c r="R186" s="23" t="b">
        <f>ISNUMBER(SEARCH(R185,O187))</f>
        <v>1</v>
      </c>
    </row>
    <row r="187" spans="1:18" ht="16" customHeight="1" x14ac:dyDescent="0.2">
      <c r="H187" s="412"/>
      <c r="I187" s="580"/>
      <c r="J187" s="580"/>
      <c r="K187" s="580"/>
      <c r="L187" s="580"/>
      <c r="M187" s="580"/>
      <c r="N187" s="580"/>
      <c r="O187" s="449" t="s">
        <v>170</v>
      </c>
      <c r="P187" s="450"/>
      <c r="Q187" s="450"/>
      <c r="R187" s="23" t="b">
        <v>0</v>
      </c>
    </row>
    <row r="188" spans="1:18" ht="16" customHeight="1" x14ac:dyDescent="0.2">
      <c r="H188" s="412"/>
      <c r="I188" s="580"/>
      <c r="J188" s="580"/>
      <c r="K188" s="580"/>
      <c r="L188" s="580"/>
      <c r="M188" s="580"/>
      <c r="N188" s="580"/>
      <c r="O188" s="450"/>
      <c r="P188" s="450"/>
      <c r="Q188" s="450"/>
    </row>
    <row r="189" spans="1:18" ht="16" customHeight="1" thickBot="1" x14ac:dyDescent="0.25">
      <c r="H189" s="412"/>
      <c r="I189" s="435" t="s">
        <v>173</v>
      </c>
      <c r="J189" s="435"/>
      <c r="K189" s="435"/>
      <c r="L189" s="435"/>
      <c r="M189" s="435"/>
      <c r="O189" s="450"/>
      <c r="P189" s="450"/>
      <c r="Q189" s="450"/>
    </row>
    <row r="190" spans="1:18" ht="16" customHeight="1" x14ac:dyDescent="0.2">
      <c r="H190" s="412"/>
      <c r="I190" s="435"/>
      <c r="J190" s="435"/>
      <c r="K190" s="435"/>
      <c r="L190" s="435"/>
      <c r="M190" s="435"/>
      <c r="O190" s="475" t="str">
        <f>IF(R188=FALSE,"     Confirm evidence link",IF(R187=FALSE,"     Please insert link above","     Evidence link confirmed"))</f>
        <v xml:space="preserve">     Confirm evidence link</v>
      </c>
      <c r="P190" s="475"/>
      <c r="Q190" s="475"/>
    </row>
    <row r="191" spans="1:18" ht="16" customHeight="1" x14ac:dyDescent="0.2">
      <c r="H191" s="596"/>
      <c r="I191" s="49"/>
      <c r="J191" s="49"/>
      <c r="K191" s="49"/>
      <c r="L191" s="49"/>
      <c r="M191" s="49"/>
      <c r="N191" s="49"/>
      <c r="O191" s="533"/>
      <c r="P191" s="533"/>
      <c r="Q191" s="533"/>
    </row>
    <row r="192" spans="1:18" x14ac:dyDescent="0.2">
      <c r="M192" s="23" t="s">
        <v>302</v>
      </c>
    </row>
    <row r="194" spans="8:9" ht="16" hidden="1" customHeight="1" x14ac:dyDescent="0.2"/>
    <row r="195" spans="8:9" ht="16" hidden="1" customHeight="1" x14ac:dyDescent="0.2"/>
    <row r="196" spans="8:9" ht="16" hidden="1" customHeight="1" x14ac:dyDescent="0.2"/>
    <row r="197" spans="8:9" ht="16" hidden="1" customHeight="1" x14ac:dyDescent="0.2">
      <c r="H197" s="72">
        <f>COUNTIF(H26:H194,"✓")</f>
        <v>0</v>
      </c>
      <c r="I197" s="23" t="s">
        <v>189</v>
      </c>
    </row>
    <row r="198" spans="8:9" ht="16" hidden="1" customHeight="1" x14ac:dyDescent="0.2"/>
    <row r="199" spans="8:9" ht="16" hidden="1" customHeight="1" x14ac:dyDescent="0.2"/>
    <row r="200" spans="8:9" ht="16" hidden="1" customHeight="1" x14ac:dyDescent="0.2"/>
    <row r="201" spans="8:9" ht="16" hidden="1" customHeight="1" x14ac:dyDescent="0.2"/>
    <row r="202" spans="8:9" ht="16" hidden="1" customHeight="1" x14ac:dyDescent="0.2"/>
    <row r="203" spans="8:9" ht="16" hidden="1" customHeight="1" x14ac:dyDescent="0.2"/>
    <row r="204" spans="8:9" ht="16" hidden="1" customHeight="1" x14ac:dyDescent="0.2"/>
    <row r="205" spans="8:9" ht="16" hidden="1" customHeight="1" x14ac:dyDescent="0.2"/>
    <row r="206" spans="8:9" ht="16" hidden="1" customHeight="1" x14ac:dyDescent="0.2"/>
    <row r="207" spans="8:9" ht="16" hidden="1" customHeight="1" x14ac:dyDescent="0.2"/>
    <row r="208" spans="8:9" ht="16" hidden="1" customHeight="1" x14ac:dyDescent="0.2"/>
    <row r="209" ht="16" hidden="1" customHeight="1" x14ac:dyDescent="0.2"/>
    <row r="210" ht="16" hidden="1" customHeight="1" x14ac:dyDescent="0.2"/>
    <row r="211" ht="16" hidden="1" customHeight="1" x14ac:dyDescent="0.2"/>
    <row r="212" ht="16" hidden="1" customHeight="1" x14ac:dyDescent="0.2"/>
    <row r="213" ht="16" hidden="1" customHeight="1" x14ac:dyDescent="0.2"/>
    <row r="214" ht="16" hidden="1" customHeight="1" x14ac:dyDescent="0.2"/>
    <row r="215" ht="16" hidden="1" customHeight="1" x14ac:dyDescent="0.2"/>
    <row r="216" ht="16" hidden="1" customHeight="1" x14ac:dyDescent="0.2"/>
    <row r="217" ht="16" hidden="1" customHeight="1" x14ac:dyDescent="0.2"/>
    <row r="218" ht="16" hidden="1" customHeight="1" x14ac:dyDescent="0.2"/>
    <row r="219" ht="16" hidden="1" customHeight="1" x14ac:dyDescent="0.2"/>
    <row r="220" ht="16" hidden="1" customHeight="1" x14ac:dyDescent="0.2"/>
    <row r="221" ht="16" hidden="1" customHeight="1" x14ac:dyDescent="0.2"/>
    <row r="222" ht="16" hidden="1" customHeight="1" x14ac:dyDescent="0.2"/>
    <row r="223" ht="16" hidden="1" customHeight="1" x14ac:dyDescent="0.2"/>
    <row r="224" ht="16" hidden="1" customHeight="1" x14ac:dyDescent="0.2"/>
    <row r="225" ht="16" hidden="1" customHeight="1" x14ac:dyDescent="0.2"/>
    <row r="226" ht="16" hidden="1" customHeight="1" x14ac:dyDescent="0.2"/>
    <row r="227" ht="16" hidden="1" customHeight="1" x14ac:dyDescent="0.2"/>
    <row r="228" ht="16" hidden="1" customHeight="1" x14ac:dyDescent="0.2"/>
    <row r="397" ht="1" customHeight="1" x14ac:dyDescent="0.2"/>
    <row r="398" ht="19" customHeight="1" x14ac:dyDescent="0.2"/>
  </sheetData>
  <mergeCells count="200">
    <mergeCell ref="O1:P2"/>
    <mergeCell ref="E2:I3"/>
    <mergeCell ref="O3:P4"/>
    <mergeCell ref="V4:V6"/>
    <mergeCell ref="W4:X6"/>
    <mergeCell ref="Y4:Y5"/>
    <mergeCell ref="E6:F7"/>
    <mergeCell ref="G6:H7"/>
    <mergeCell ref="I6:K7"/>
    <mergeCell ref="L6:N7"/>
    <mergeCell ref="C72:C74"/>
    <mergeCell ref="C76:C78"/>
    <mergeCell ref="F60:F62"/>
    <mergeCell ref="F25:F26"/>
    <mergeCell ref="F64:F66"/>
    <mergeCell ref="F68:F70"/>
    <mergeCell ref="F72:F74"/>
    <mergeCell ref="F76:F78"/>
    <mergeCell ref="A56:A57"/>
    <mergeCell ref="C60:C62"/>
    <mergeCell ref="D72:E74"/>
    <mergeCell ref="D76:E78"/>
    <mergeCell ref="C25:C27"/>
    <mergeCell ref="D60:E62"/>
    <mergeCell ref="D64:E66"/>
    <mergeCell ref="D68:E70"/>
    <mergeCell ref="B56:E57"/>
    <mergeCell ref="C64:C66"/>
    <mergeCell ref="C68:C70"/>
    <mergeCell ref="D44:D45"/>
    <mergeCell ref="E44:F45"/>
    <mergeCell ref="I171:M172"/>
    <mergeCell ref="O172:Q173"/>
    <mergeCell ref="I156:N158"/>
    <mergeCell ref="O156:Q156"/>
    <mergeCell ref="O157:Q159"/>
    <mergeCell ref="H186:H191"/>
    <mergeCell ref="I186:N188"/>
    <mergeCell ref="O186:Q186"/>
    <mergeCell ref="O187:Q189"/>
    <mergeCell ref="I189:M190"/>
    <mergeCell ref="O190:Q191"/>
    <mergeCell ref="H180:H185"/>
    <mergeCell ref="I180:N182"/>
    <mergeCell ref="O180:Q180"/>
    <mergeCell ref="O181:Q183"/>
    <mergeCell ref="I183:M184"/>
    <mergeCell ref="O184:Q185"/>
    <mergeCell ref="I159:M160"/>
    <mergeCell ref="O160:Q161"/>
    <mergeCell ref="I148:N151"/>
    <mergeCell ref="O148:Q148"/>
    <mergeCell ref="I154:M155"/>
    <mergeCell ref="O152:Q153"/>
    <mergeCell ref="O149:Q151"/>
    <mergeCell ref="H174:H179"/>
    <mergeCell ref="I174:N176"/>
    <mergeCell ref="O174:Q174"/>
    <mergeCell ref="O175:Q177"/>
    <mergeCell ref="I177:M178"/>
    <mergeCell ref="O178:Q179"/>
    <mergeCell ref="H148:H155"/>
    <mergeCell ref="I152:N153"/>
    <mergeCell ref="H156:H161"/>
    <mergeCell ref="H162:H167"/>
    <mergeCell ref="I162:N164"/>
    <mergeCell ref="O162:Q162"/>
    <mergeCell ref="O163:Q165"/>
    <mergeCell ref="I165:M166"/>
    <mergeCell ref="O166:Q167"/>
    <mergeCell ref="H168:H173"/>
    <mergeCell ref="I168:N170"/>
    <mergeCell ref="O168:Q168"/>
    <mergeCell ref="O169:Q171"/>
    <mergeCell ref="H143:Q143"/>
    <mergeCell ref="H144:J146"/>
    <mergeCell ref="K144:Q146"/>
    <mergeCell ref="D25:E27"/>
    <mergeCell ref="H65:H69"/>
    <mergeCell ref="I65:N67"/>
    <mergeCell ref="O65:Q65"/>
    <mergeCell ref="O66:Q68"/>
    <mergeCell ref="I68:M69"/>
    <mergeCell ref="O69:Q70"/>
    <mergeCell ref="H55:J58"/>
    <mergeCell ref="H59:H63"/>
    <mergeCell ref="I59:N61"/>
    <mergeCell ref="O59:Q59"/>
    <mergeCell ref="O60:Q62"/>
    <mergeCell ref="I62:M63"/>
    <mergeCell ref="O63:Q64"/>
    <mergeCell ref="K55:Q58"/>
    <mergeCell ref="H49:H53"/>
    <mergeCell ref="I49:N51"/>
    <mergeCell ref="O49:Q49"/>
    <mergeCell ref="O50:Q52"/>
    <mergeCell ref="I52:M53"/>
    <mergeCell ref="O53:Q54"/>
    <mergeCell ref="H12:H13"/>
    <mergeCell ref="I12:Q13"/>
    <mergeCell ref="O37:Q39"/>
    <mergeCell ref="O36:Q36"/>
    <mergeCell ref="I41:M42"/>
    <mergeCell ref="I36:N40"/>
    <mergeCell ref="H33:J35"/>
    <mergeCell ref="H23:J25"/>
    <mergeCell ref="K23:P25"/>
    <mergeCell ref="K33:Q35"/>
    <mergeCell ref="H36:H42"/>
    <mergeCell ref="I29:M30"/>
    <mergeCell ref="H22:Q22"/>
    <mergeCell ref="H26:H30"/>
    <mergeCell ref="I26:N28"/>
    <mergeCell ref="O26:Q26"/>
    <mergeCell ref="I15:Q19"/>
    <mergeCell ref="H15:H19"/>
    <mergeCell ref="O27:Q29"/>
    <mergeCell ref="O30:Q31"/>
    <mergeCell ref="H32:Q32"/>
    <mergeCell ref="O40:Q41"/>
    <mergeCell ref="H43:H47"/>
    <mergeCell ref="I43:N45"/>
    <mergeCell ref="O43:Q43"/>
    <mergeCell ref="O44:Q46"/>
    <mergeCell ref="I46:M47"/>
    <mergeCell ref="O47:Q48"/>
    <mergeCell ref="C18:C20"/>
    <mergeCell ref="D18:E20"/>
    <mergeCell ref="F18:F20"/>
    <mergeCell ref="E22:F23"/>
    <mergeCell ref="D22:D23"/>
    <mergeCell ref="C47:C49"/>
    <mergeCell ref="D32:D33"/>
    <mergeCell ref="D29:D30"/>
    <mergeCell ref="E29:F30"/>
    <mergeCell ref="E32:F33"/>
    <mergeCell ref="D47:E49"/>
    <mergeCell ref="F47:F49"/>
    <mergeCell ref="D35:D36"/>
    <mergeCell ref="E35:F36"/>
    <mergeCell ref="D38:D39"/>
    <mergeCell ref="E38:F39"/>
    <mergeCell ref="D41:D42"/>
    <mergeCell ref="E41:F42"/>
    <mergeCell ref="O115:Q117"/>
    <mergeCell ref="O118:Q119"/>
    <mergeCell ref="H126:J129"/>
    <mergeCell ref="K126:Q129"/>
    <mergeCell ref="I82:N86"/>
    <mergeCell ref="I114:N118"/>
    <mergeCell ref="I130:N134"/>
    <mergeCell ref="I121:N124"/>
    <mergeCell ref="H72:J75"/>
    <mergeCell ref="K72:Q75"/>
    <mergeCell ref="H76:H80"/>
    <mergeCell ref="O76:Q76"/>
    <mergeCell ref="O77:Q79"/>
    <mergeCell ref="O80:Q81"/>
    <mergeCell ref="H82:H86"/>
    <mergeCell ref="H92:H96"/>
    <mergeCell ref="I92:N94"/>
    <mergeCell ref="O92:Q92"/>
    <mergeCell ref="O93:Q95"/>
    <mergeCell ref="I95:M96"/>
    <mergeCell ref="O96:Q97"/>
    <mergeCell ref="I76:N80"/>
    <mergeCell ref="H88:J91"/>
    <mergeCell ref="K88:Q91"/>
    <mergeCell ref="H104:J107"/>
    <mergeCell ref="K104:Q107"/>
    <mergeCell ref="O82:Q82"/>
    <mergeCell ref="O83:Q85"/>
    <mergeCell ref="O86:Q87"/>
    <mergeCell ref="O109:Q111"/>
    <mergeCell ref="I111:M112"/>
    <mergeCell ref="O112:Q113"/>
    <mergeCell ref="I137:N140"/>
    <mergeCell ref="O134:Q135"/>
    <mergeCell ref="H98:H102"/>
    <mergeCell ref="I98:N100"/>
    <mergeCell ref="O98:Q98"/>
    <mergeCell ref="O99:Q101"/>
    <mergeCell ref="I101:M102"/>
    <mergeCell ref="O102:Q103"/>
    <mergeCell ref="H120:H124"/>
    <mergeCell ref="O120:Q120"/>
    <mergeCell ref="O121:Q123"/>
    <mergeCell ref="O124:Q125"/>
    <mergeCell ref="H136:H140"/>
    <mergeCell ref="O136:Q136"/>
    <mergeCell ref="O137:Q139"/>
    <mergeCell ref="O140:Q141"/>
    <mergeCell ref="H108:H112"/>
    <mergeCell ref="I108:N110"/>
    <mergeCell ref="O108:Q108"/>
    <mergeCell ref="H130:H134"/>
    <mergeCell ref="O130:Q130"/>
    <mergeCell ref="O131:Q133"/>
    <mergeCell ref="H114:H118"/>
    <mergeCell ref="O114:Q114"/>
  </mergeCells>
  <conditionalFormatting sqref="H26 H148">
    <cfRule type="beginsWith" dxfId="381" priority="218" operator="beginsWith" text="&quot;Upload&quot;">
      <formula>LEFT(H26,LEN("""Upload"""))="""Upload"""</formula>
    </cfRule>
    <cfRule type="beginsWith" dxfId="380" priority="219" stopIfTrue="1" operator="beginsWith" text="&quot;Upload&quot;">
      <formula>LEFT(H26,LEN("""Upload"""))="""Upload"""</formula>
    </cfRule>
  </conditionalFormatting>
  <conditionalFormatting sqref="H12:H13">
    <cfRule type="containsText" dxfId="379" priority="217" operator="containsText" text="✗">
      <formula>NOT(ISERROR(SEARCH("✗",H12)))</formula>
    </cfRule>
  </conditionalFormatting>
  <conditionalFormatting sqref="C18">
    <cfRule type="containsText" dxfId="378" priority="208" operator="containsText" text="✗">
      <formula>NOT(ISERROR(SEARCH("✗",C18)))</formula>
    </cfRule>
  </conditionalFormatting>
  <conditionalFormatting sqref="H36">
    <cfRule type="beginsWith" dxfId="377" priority="168" operator="beginsWith" text="&quot;Upload&quot;">
      <formula>LEFT(H36,LEN("""Upload"""))="""Upload"""</formula>
    </cfRule>
    <cfRule type="beginsWith" dxfId="376" priority="169" stopIfTrue="1" operator="beginsWith" text="&quot;Upload&quot;">
      <formula>LEFT(H36,LEN("""Upload"""))="""Upload"""</formula>
    </cfRule>
  </conditionalFormatting>
  <conditionalFormatting sqref="H43">
    <cfRule type="beginsWith" dxfId="375" priority="165" operator="beginsWith" text="&quot;Upload&quot;">
      <formula>LEFT(H43,LEN("""Upload"""))="""Upload"""</formula>
    </cfRule>
    <cfRule type="beginsWith" dxfId="374" priority="166" stopIfTrue="1" operator="beginsWith" text="&quot;Upload&quot;">
      <formula>LEFT(H43,LEN("""Upload"""))="""Upload"""</formula>
    </cfRule>
  </conditionalFormatting>
  <conditionalFormatting sqref="H49">
    <cfRule type="beginsWith" dxfId="373" priority="162" operator="beginsWith" text="&quot;Upload&quot;">
      <formula>LEFT(H49,LEN("""Upload"""))="""Upload"""</formula>
    </cfRule>
    <cfRule type="beginsWith" dxfId="372" priority="163" stopIfTrue="1" operator="beginsWith" text="&quot;Upload&quot;">
      <formula>LEFT(H49,LEN("""Upload"""))="""Upload"""</formula>
    </cfRule>
  </conditionalFormatting>
  <conditionalFormatting sqref="H59">
    <cfRule type="beginsWith" dxfId="371" priority="159" operator="beginsWith" text="&quot;Upload&quot;">
      <formula>LEFT(H59,LEN("""Upload"""))="""Upload"""</formula>
    </cfRule>
    <cfRule type="beginsWith" dxfId="370" priority="160" stopIfTrue="1" operator="beginsWith" text="&quot;Upload&quot;">
      <formula>LEFT(H59,LEN("""Upload"""))="""Upload"""</formula>
    </cfRule>
  </conditionalFormatting>
  <conditionalFormatting sqref="H65">
    <cfRule type="beginsWith" dxfId="369" priority="156" operator="beginsWith" text="&quot;Upload&quot;">
      <formula>LEFT(H65,LEN("""Upload"""))="""Upload"""</formula>
    </cfRule>
    <cfRule type="beginsWith" dxfId="368" priority="157" stopIfTrue="1" operator="beginsWith" text="&quot;Upload&quot;">
      <formula>LEFT(H65,LEN("""Upload"""))="""Upload"""</formula>
    </cfRule>
  </conditionalFormatting>
  <conditionalFormatting sqref="H156">
    <cfRule type="beginsWith" dxfId="367" priority="150" operator="beginsWith" text="&quot;Upload&quot;">
      <formula>LEFT(H156,LEN("""Upload"""))="""Upload"""</formula>
    </cfRule>
    <cfRule type="beginsWith" dxfId="366" priority="151" stopIfTrue="1" operator="beginsWith" text="&quot;Upload&quot;">
      <formula>LEFT(H156,LEN("""Upload"""))="""Upload"""</formula>
    </cfRule>
  </conditionalFormatting>
  <conditionalFormatting sqref="H162">
    <cfRule type="beginsWith" dxfId="365" priority="147" operator="beginsWith" text="&quot;Upload&quot;">
      <formula>LEFT(H162,LEN("""Upload"""))="""Upload"""</formula>
    </cfRule>
    <cfRule type="beginsWith" dxfId="364" priority="148" stopIfTrue="1" operator="beginsWith" text="&quot;Upload&quot;">
      <formula>LEFT(H162,LEN("""Upload"""))="""Upload"""</formula>
    </cfRule>
  </conditionalFormatting>
  <conditionalFormatting sqref="H168">
    <cfRule type="beginsWith" dxfId="363" priority="144" operator="beginsWith" text="&quot;Upload&quot;">
      <formula>LEFT(H168,LEN("""Upload"""))="""Upload"""</formula>
    </cfRule>
    <cfRule type="beginsWith" dxfId="362" priority="145" stopIfTrue="1" operator="beginsWith" text="&quot;Upload&quot;">
      <formula>LEFT(H168,LEN("""Upload"""))="""Upload"""</formula>
    </cfRule>
  </conditionalFormatting>
  <conditionalFormatting sqref="H174">
    <cfRule type="beginsWith" dxfId="361" priority="141" operator="beginsWith" text="&quot;Upload&quot;">
      <formula>LEFT(H174,LEN("""Upload"""))="""Upload"""</formula>
    </cfRule>
    <cfRule type="beginsWith" dxfId="360" priority="142" stopIfTrue="1" operator="beginsWith" text="&quot;Upload&quot;">
      <formula>LEFT(H174,LEN("""Upload"""))="""Upload"""</formula>
    </cfRule>
  </conditionalFormatting>
  <conditionalFormatting sqref="H180">
    <cfRule type="beginsWith" dxfId="359" priority="138" operator="beginsWith" text="&quot;Upload&quot;">
      <formula>LEFT(H180,LEN("""Upload"""))="""Upload"""</formula>
    </cfRule>
    <cfRule type="beginsWith" dxfId="358" priority="139" stopIfTrue="1" operator="beginsWith" text="&quot;Upload&quot;">
      <formula>LEFT(H180,LEN("""Upload"""))="""Upload"""</formula>
    </cfRule>
  </conditionalFormatting>
  <conditionalFormatting sqref="H186">
    <cfRule type="beginsWith" dxfId="357" priority="135" operator="beginsWith" text="&quot;Upload&quot;">
      <formula>LEFT(H186,LEN("""Upload"""))="""Upload"""</formula>
    </cfRule>
    <cfRule type="beginsWith" dxfId="356" priority="136" stopIfTrue="1" operator="beginsWith" text="&quot;Upload&quot;">
      <formula>LEFT(H186,LEN("""Upload"""))="""Upload"""</formula>
    </cfRule>
  </conditionalFormatting>
  <conditionalFormatting sqref="C47">
    <cfRule type="containsText" dxfId="355" priority="126" operator="containsText" text="✗">
      <formula>NOT(ISERROR(SEARCH("✗",C47)))</formula>
    </cfRule>
  </conditionalFormatting>
  <conditionalFormatting sqref="C25">
    <cfRule type="containsText" dxfId="354" priority="127" operator="containsText" text="✗">
      <formula>NOT(ISERROR(SEARCH("✗",C25)))</formula>
    </cfRule>
  </conditionalFormatting>
  <conditionalFormatting sqref="A56:A57">
    <cfRule type="containsText" dxfId="353" priority="125" operator="containsText" text="✓">
      <formula>NOT(ISERROR(SEARCH("✓",A56)))</formula>
    </cfRule>
  </conditionalFormatting>
  <conditionalFormatting sqref="C60">
    <cfRule type="containsText" dxfId="352" priority="124" operator="containsText" text="✗">
      <formula>NOT(ISERROR(SEARCH("✗",C60)))</formula>
    </cfRule>
  </conditionalFormatting>
  <conditionalFormatting sqref="C64">
    <cfRule type="containsText" dxfId="351" priority="123" operator="containsText" text="✗">
      <formula>NOT(ISERROR(SEARCH("✗",C64)))</formula>
    </cfRule>
  </conditionalFormatting>
  <conditionalFormatting sqref="C68">
    <cfRule type="containsText" dxfId="350" priority="122" operator="containsText" text="✗">
      <formula>NOT(ISERROR(SEARCH("✗",C68)))</formula>
    </cfRule>
  </conditionalFormatting>
  <conditionalFormatting sqref="C72">
    <cfRule type="containsText" dxfId="349" priority="121" operator="containsText" text="✗">
      <formula>NOT(ISERROR(SEARCH("✗",C72)))</formula>
    </cfRule>
  </conditionalFormatting>
  <conditionalFormatting sqref="C76">
    <cfRule type="containsText" dxfId="348" priority="120" operator="containsText" text="✗">
      <formula>NOT(ISERROR(SEARCH("✗",C76)))</formula>
    </cfRule>
  </conditionalFormatting>
  <conditionalFormatting sqref="V4">
    <cfRule type="containsText" dxfId="347" priority="102" operator="containsText" text="✗">
      <formula>NOT(ISERROR(SEARCH("✗",V4)))</formula>
    </cfRule>
  </conditionalFormatting>
  <conditionalFormatting sqref="V8">
    <cfRule type="containsText" dxfId="346" priority="101" operator="containsText" text="✗">
      <formula>NOT(ISERROR(SEARCH("✗",V8)))</formula>
    </cfRule>
  </conditionalFormatting>
  <conditionalFormatting sqref="H76">
    <cfRule type="beginsWith" dxfId="345" priority="97" operator="beginsWith" text="&quot;Upload&quot;">
      <formula>LEFT(H76,LEN("""Upload"""))="""Upload"""</formula>
    </cfRule>
    <cfRule type="beginsWith" dxfId="344" priority="98" stopIfTrue="1" operator="beginsWith" text="&quot;Upload&quot;">
      <formula>LEFT(H76,LEN("""Upload"""))="""Upload"""</formula>
    </cfRule>
  </conditionalFormatting>
  <conditionalFormatting sqref="H82">
    <cfRule type="beginsWith" dxfId="343" priority="95" operator="beginsWith" text="&quot;Upload&quot;">
      <formula>LEFT(H82,LEN("""Upload"""))="""Upload"""</formula>
    </cfRule>
    <cfRule type="beginsWith" dxfId="342" priority="96" stopIfTrue="1" operator="beginsWith" text="&quot;Upload&quot;">
      <formula>LEFT(H82,LEN("""Upload"""))="""Upload"""</formula>
    </cfRule>
  </conditionalFormatting>
  <conditionalFormatting sqref="H108">
    <cfRule type="beginsWith" dxfId="341" priority="85" operator="beginsWith" text="&quot;Upload&quot;">
      <formula>LEFT(H108,LEN("""Upload"""))="""Upload"""</formula>
    </cfRule>
    <cfRule type="beginsWith" dxfId="340" priority="86" stopIfTrue="1" operator="beginsWith" text="&quot;Upload&quot;">
      <formula>LEFT(H108,LEN("""Upload"""))="""Upload"""</formula>
    </cfRule>
  </conditionalFormatting>
  <conditionalFormatting sqref="H114">
    <cfRule type="beginsWith" dxfId="339" priority="83" operator="beginsWith" text="&quot;Upload&quot;">
      <formula>LEFT(H114,LEN("""Upload"""))="""Upload"""</formula>
    </cfRule>
    <cfRule type="beginsWith" dxfId="338" priority="84" stopIfTrue="1" operator="beginsWith" text="&quot;Upload&quot;">
      <formula>LEFT(H114,LEN("""Upload"""))="""Upload"""</formula>
    </cfRule>
  </conditionalFormatting>
  <conditionalFormatting sqref="H130">
    <cfRule type="beginsWith" dxfId="337" priority="79" operator="beginsWith" text="&quot;Upload&quot;">
      <formula>LEFT(H130,LEN("""Upload"""))="""Upload"""</formula>
    </cfRule>
    <cfRule type="beginsWith" dxfId="336" priority="80" stopIfTrue="1" operator="beginsWith" text="&quot;Upload&quot;">
      <formula>LEFT(H130,LEN("""Upload"""))="""Upload"""</formula>
    </cfRule>
  </conditionalFormatting>
  <conditionalFormatting sqref="H136">
    <cfRule type="beginsWith" dxfId="335" priority="77" operator="beginsWith" text="&quot;Upload&quot;">
      <formula>LEFT(H136,LEN("""Upload"""))="""Upload"""</formula>
    </cfRule>
    <cfRule type="beginsWith" dxfId="334" priority="78" stopIfTrue="1" operator="beginsWith" text="&quot;Upload&quot;">
      <formula>LEFT(H136,LEN("""Upload"""))="""Upload"""</formula>
    </cfRule>
  </conditionalFormatting>
  <conditionalFormatting sqref="H92">
    <cfRule type="beginsWith" dxfId="333" priority="71" operator="beginsWith" text="&quot;Upload&quot;">
      <formula>LEFT(H92,LEN("""Upload"""))="""Upload"""</formula>
    </cfRule>
    <cfRule type="beginsWith" dxfId="332" priority="72" stopIfTrue="1" operator="beginsWith" text="&quot;Upload&quot;">
      <formula>LEFT(H92,LEN("""Upload"""))="""Upload"""</formula>
    </cfRule>
  </conditionalFormatting>
  <conditionalFormatting sqref="H98">
    <cfRule type="beginsWith" dxfId="331" priority="69" operator="beginsWith" text="&quot;Upload&quot;">
      <formula>LEFT(H98,LEN("""Upload"""))="""Upload"""</formula>
    </cfRule>
    <cfRule type="beginsWith" dxfId="330" priority="70" stopIfTrue="1" operator="beginsWith" text="&quot;Upload&quot;">
      <formula>LEFT(H98,LEN("""Upload"""))="""Upload"""</formula>
    </cfRule>
  </conditionalFormatting>
  <conditionalFormatting sqref="H120">
    <cfRule type="beginsWith" dxfId="329" priority="64" operator="beginsWith" text="&quot;Upload&quot;">
      <formula>LEFT(H120,LEN("""Upload"""))="""Upload"""</formula>
    </cfRule>
    <cfRule type="beginsWith" dxfId="328" priority="65" stopIfTrue="1" operator="beginsWith" text="&quot;Upload&quot;">
      <formula>LEFT(H120,LEN("""Upload"""))="""Upload"""</formula>
    </cfRule>
  </conditionalFormatting>
  <hyperlinks>
    <hyperlink ref="E52:F53" location="'Pre-Requisites'!H71" display="3.1 Rights-holder mapping" xr:uid="{F3DA7561-0F0D-8245-8F52-8393B3D06AA8}"/>
    <hyperlink ref="E32:F33" location="'Pre-Requisites'!H55" display="2.2 International standards" xr:uid="{6DCB8ADB-F0A0-BA4A-B110-75FA502D8F5A}"/>
    <hyperlink ref="E29:F30" location="'Pre-Requisites'!H33" display="2.1 National legal obligations" xr:uid="{9A47D14D-E9D4-D04F-AF21-96AB6541F381}"/>
    <hyperlink ref="D25:E27" location="'14. Prerequisite Steps 1-3'!A1" display="2. FPIC Obligation" xr:uid="{589B4526-9D09-1E4A-BCFA-6085F7D9BBEB}"/>
    <hyperlink ref="D76:E78" location="'19. Step 8. Sustainability'!A1" display="Ongoing Sustainability" xr:uid="{81632E92-F763-8747-AF55-0065B8236BD0}"/>
    <hyperlink ref="D64:E66" location="'16. Step 5. Impact Assessment'!A1" display="5. Impact Assessment" xr:uid="{3762CD78-4020-B144-A86C-0490E6641801}"/>
    <hyperlink ref="D72:E74" location="'18. Step 7. Negotiations'!A1" display="7. Negotiations" xr:uid="{97328E9C-EE4F-B14B-855A-A8D4C55A6E33}"/>
    <hyperlink ref="D68:E70" location="'17. Step 6. Willingness'!A1" display="6. Willingness" xr:uid="{3923974A-BB84-3248-8869-41B80DD76B8C}"/>
    <hyperlink ref="D60:E62" location="'15. Step 4. Consideration'!A1" display="4. Consideration" xr:uid="{0C8D7965-07A8-3C4D-8DCB-EBF9375F3733}"/>
    <hyperlink ref="W4:X6" location="'PC - Community Representation'!A1" display="Community Representation " xr:uid="{D7E2FF3A-4F71-7B4F-B69D-0DFF677FE300}"/>
    <hyperlink ref="E6:F7" location="'1. Start Page'!A1" display="Overview" xr:uid="{4D4D3942-B4A8-E34F-93AD-B619C06F4C2A}"/>
    <hyperlink ref="I6:K7" location="'14. Prerequisite Steps 1-3'!A1" display="Prerequisites" xr:uid="{55002BCE-DADB-AF48-9CD8-0B7E94FE7415}"/>
    <hyperlink ref="G6:H7" location="'2. Enabling Conditions Overview'!A1" display="Enabling Conditions" xr:uid="{37C3F56B-A50F-1447-90D9-FB3BAEA442F0}"/>
    <hyperlink ref="L6:N7" location="'15. Step 4. Consideration'!A1" display="Implementation" xr:uid="{521ECE2A-CBFC-114C-AD2C-83B676022B5C}"/>
    <hyperlink ref="D47:E49" location="'Pre-Requisites'!H70" display="3. Establish who are the rights holders to FPIC" xr:uid="{BF76DCD7-7159-C245-8BB7-B9E89D4B528A}"/>
    <hyperlink ref="I29:M30" location="'Further Information'!B490" display="See here for further information and resources" xr:uid="{52647650-BED5-4375-AA82-B2F621BEF5B3}"/>
    <hyperlink ref="I41:M42" location="'Further Information'!B507" display="See here for further information and resources" xr:uid="{C9F6893E-C9C7-4367-A07D-48660248B727}"/>
    <hyperlink ref="I46:M47" location="'Further Information'!B507" display="See here for further information and resources" xr:uid="{64C771A7-9B1B-4F42-8433-938AB62939CB}"/>
    <hyperlink ref="I52:M53" location="'Further Information'!B507" display="See here for further information and resources" xr:uid="{A1FB1CED-D0A0-46F3-968F-1D5592241C79}"/>
    <hyperlink ref="I154:M155" location="'Further Information'!B552" display="See here for further information and resources" xr:uid="{F2EFA2BE-A10E-449D-921D-0E8B6D97F983}"/>
    <hyperlink ref="I159:M160" location="'Further Information'!B552" display="See here for further information and resources" xr:uid="{4271C9DA-9692-4F11-919C-4CBF60F1776A}"/>
    <hyperlink ref="I165:M166" location="'Further Information'!B552" display="See here for further information and resources" xr:uid="{6A9E3F50-2A38-4221-9E01-EB56E357A484}"/>
    <hyperlink ref="I171:M172" location="'Further Information'!B552" display="See here for further information and resources" xr:uid="{87F3F085-50AC-4F56-9D81-08A1B643A338}"/>
    <hyperlink ref="I177:M178" location="'Further Information'!B552" display="See here for further information and resources" xr:uid="{7739C846-DF66-42EA-86B1-6C90B8D59056}"/>
    <hyperlink ref="I183:M184" location="'Further Information'!B552" display="See here for further information and resources" xr:uid="{4C798057-D8BE-4A02-8CD7-03B10A6C086F}"/>
    <hyperlink ref="I189:M190" location="'Further Information'!B552" display="See here for further information and resources" xr:uid="{120FD037-61BE-40EC-B580-56DAF2845CF4}"/>
    <hyperlink ref="O1:P2" location="'READ FIRST User Guide'!A1" display="User Guide" xr:uid="{8CAEFBBC-F1E1-1B41-ABE5-CFF6039CF19B}"/>
    <hyperlink ref="O3:P4" location="Glossary!A1" display="Glossary" xr:uid="{6C294491-7E27-E641-B9E8-26ED611FCCAA}"/>
    <hyperlink ref="E38:F39" location="'Pre-Requisites'!H55" display="2.2 International standards" xr:uid="{A842EF38-2277-784B-B3B8-84A41850513A}"/>
    <hyperlink ref="E35:F36" location="'14. Prerequisite Steps 1-3'!H72" display="2.3 Indigenous Peoples' protocols" xr:uid="{F3FD138F-D4D1-2B4F-BA96-2358A4E07418}"/>
    <hyperlink ref="E44:F45" location="'Pre-Requisites'!H55" display="2.2 International standards" xr:uid="{27F764CC-E169-E446-92BE-BFCC93A34DA8}"/>
    <hyperlink ref="E41:F42" location="'Pre-Requisites'!H33" display="2.1 National legal obligations" xr:uid="{A35E8910-CE84-694E-86AA-F826B49A4D4E}"/>
    <hyperlink ref="I62:M63" location="'Further Information'!B507" display="See here for further information and resources" xr:uid="{A916DE6A-9E1B-C446-9AB8-2E5EDDBD3602}"/>
    <hyperlink ref="I68:M69" location="'Further Information'!B507" display="See here for further information and resources" xr:uid="{CBB9BD87-96FC-4C45-A1BA-5B1BF456630E}"/>
    <hyperlink ref="I95:M96" location="'Further Information'!B507" display="See here for further information and resources" xr:uid="{0EE722DB-A942-8540-B03B-F6E90EA73E67}"/>
    <hyperlink ref="I101:M102" location="'Further Information'!B507" display="See here for further information and resources" xr:uid="{34B21D21-1536-014E-8756-AF1FCC27BC7B}"/>
    <hyperlink ref="D18:E20" location="'14. Prerequisite Steps 1-3'!H22" display="1. Project Scope" xr:uid="{EBCFD404-BA22-4002-AE47-D2AF6427EDD2}"/>
    <hyperlink ref="E22:F23" location="'14. Prerequisite Steps 1-3'!H23" display="1.1 Project definition" xr:uid="{200C2E87-7B45-448D-80D3-3116CDE4C4D1}"/>
    <hyperlink ref="I111:M112" r:id="rId1" display="See here for further information and resources" xr:uid="{3A552167-3C4B-4CFC-92DD-25EF9F81CD6B}"/>
  </hyperlinks>
  <pageMargins left="0.7" right="0.7" top="0.75" bottom="0.75" header="0.3" footer="0.3"/>
  <pageSetup orientation="portrait" horizontalDpi="1200" verticalDpi="1200" r:id="rId2"/>
  <drawing r:id="rId3"/>
  <legacyDrawing r:id="rId4"/>
  <mc:AlternateContent xmlns:mc="http://schemas.openxmlformats.org/markup-compatibility/2006">
    <mc:Choice Requires="x14">
      <controls>
        <mc:AlternateContent xmlns:mc="http://schemas.openxmlformats.org/markup-compatibility/2006">
          <mc:Choice Requires="x14">
            <control shapeId="28673" r:id="rId5" name="Check Box 1">
              <controlPr defaultSize="0" autoFill="0" autoLine="0" autoPict="0">
                <anchor moveWithCells="1">
                  <from>
                    <xdr:col>14</xdr:col>
                    <xdr:colOff>228600</xdr:colOff>
                    <xdr:row>29</xdr:row>
                    <xdr:rowOff>25400</xdr:rowOff>
                  </from>
                  <to>
                    <xdr:col>14</xdr:col>
                    <xdr:colOff>520700</xdr:colOff>
                    <xdr:row>30</xdr:row>
                    <xdr:rowOff>139700</xdr:rowOff>
                  </to>
                </anchor>
              </controlPr>
            </control>
          </mc:Choice>
        </mc:AlternateContent>
        <mc:AlternateContent xmlns:mc="http://schemas.openxmlformats.org/markup-compatibility/2006">
          <mc:Choice Requires="x14">
            <control shapeId="28681" r:id="rId6" name="Check Box 9">
              <controlPr defaultSize="0" autoFill="0" autoLine="0" autoPict="0">
                <anchor moveWithCells="1">
                  <from>
                    <xdr:col>14</xdr:col>
                    <xdr:colOff>228600</xdr:colOff>
                    <xdr:row>39</xdr:row>
                    <xdr:rowOff>25400</xdr:rowOff>
                  </from>
                  <to>
                    <xdr:col>14</xdr:col>
                    <xdr:colOff>520700</xdr:colOff>
                    <xdr:row>40</xdr:row>
                    <xdr:rowOff>88900</xdr:rowOff>
                  </to>
                </anchor>
              </controlPr>
            </control>
          </mc:Choice>
        </mc:AlternateContent>
        <mc:AlternateContent xmlns:mc="http://schemas.openxmlformats.org/markup-compatibility/2006">
          <mc:Choice Requires="x14">
            <control shapeId="28682" r:id="rId7" name="Check Box 10">
              <controlPr defaultSize="0" autoFill="0" autoLine="0" autoPict="0">
                <anchor moveWithCells="1">
                  <from>
                    <xdr:col>14</xdr:col>
                    <xdr:colOff>228600</xdr:colOff>
                    <xdr:row>46</xdr:row>
                    <xdr:rowOff>25400</xdr:rowOff>
                  </from>
                  <to>
                    <xdr:col>14</xdr:col>
                    <xdr:colOff>520700</xdr:colOff>
                    <xdr:row>47</xdr:row>
                    <xdr:rowOff>139700</xdr:rowOff>
                  </to>
                </anchor>
              </controlPr>
            </control>
          </mc:Choice>
        </mc:AlternateContent>
        <mc:AlternateContent xmlns:mc="http://schemas.openxmlformats.org/markup-compatibility/2006">
          <mc:Choice Requires="x14">
            <control shapeId="28683" r:id="rId8" name="Check Box 11">
              <controlPr defaultSize="0" autoFill="0" autoLine="0" autoPict="0">
                <anchor moveWithCells="1">
                  <from>
                    <xdr:col>14</xdr:col>
                    <xdr:colOff>228600</xdr:colOff>
                    <xdr:row>52</xdr:row>
                    <xdr:rowOff>25400</xdr:rowOff>
                  </from>
                  <to>
                    <xdr:col>14</xdr:col>
                    <xdr:colOff>520700</xdr:colOff>
                    <xdr:row>53</xdr:row>
                    <xdr:rowOff>139700</xdr:rowOff>
                  </to>
                </anchor>
              </controlPr>
            </control>
          </mc:Choice>
        </mc:AlternateContent>
        <mc:AlternateContent xmlns:mc="http://schemas.openxmlformats.org/markup-compatibility/2006">
          <mc:Choice Requires="x14">
            <control shapeId="28684" r:id="rId9" name="Check Box 12">
              <controlPr defaultSize="0" autoFill="0" autoLine="0" autoPict="0">
                <anchor moveWithCells="1">
                  <from>
                    <xdr:col>14</xdr:col>
                    <xdr:colOff>228600</xdr:colOff>
                    <xdr:row>62</xdr:row>
                    <xdr:rowOff>25400</xdr:rowOff>
                  </from>
                  <to>
                    <xdr:col>14</xdr:col>
                    <xdr:colOff>520700</xdr:colOff>
                    <xdr:row>63</xdr:row>
                    <xdr:rowOff>139700</xdr:rowOff>
                  </to>
                </anchor>
              </controlPr>
            </control>
          </mc:Choice>
        </mc:AlternateContent>
        <mc:AlternateContent xmlns:mc="http://schemas.openxmlformats.org/markup-compatibility/2006">
          <mc:Choice Requires="x14">
            <control shapeId="28685" r:id="rId10" name="Check Box 13">
              <controlPr defaultSize="0" autoFill="0" autoLine="0" autoPict="0">
                <anchor moveWithCells="1">
                  <from>
                    <xdr:col>14</xdr:col>
                    <xdr:colOff>228600</xdr:colOff>
                    <xdr:row>68</xdr:row>
                    <xdr:rowOff>25400</xdr:rowOff>
                  </from>
                  <to>
                    <xdr:col>14</xdr:col>
                    <xdr:colOff>520700</xdr:colOff>
                    <xdr:row>69</xdr:row>
                    <xdr:rowOff>139700</xdr:rowOff>
                  </to>
                </anchor>
              </controlPr>
            </control>
          </mc:Choice>
        </mc:AlternateContent>
        <mc:AlternateContent xmlns:mc="http://schemas.openxmlformats.org/markup-compatibility/2006">
          <mc:Choice Requires="x14">
            <control shapeId="28686" r:id="rId11" name="Check Box 14">
              <controlPr defaultSize="0" autoFill="0" autoLine="0" autoPict="0">
                <anchor moveWithCells="1">
                  <from>
                    <xdr:col>14</xdr:col>
                    <xdr:colOff>228600</xdr:colOff>
                    <xdr:row>151</xdr:row>
                    <xdr:rowOff>25400</xdr:rowOff>
                  </from>
                  <to>
                    <xdr:col>14</xdr:col>
                    <xdr:colOff>520700</xdr:colOff>
                    <xdr:row>152</xdr:row>
                    <xdr:rowOff>139700</xdr:rowOff>
                  </to>
                </anchor>
              </controlPr>
            </control>
          </mc:Choice>
        </mc:AlternateContent>
        <mc:AlternateContent xmlns:mc="http://schemas.openxmlformats.org/markup-compatibility/2006">
          <mc:Choice Requires="x14">
            <control shapeId="28687" r:id="rId12" name="Check Box 15">
              <controlPr defaultSize="0" autoFill="0" autoLine="0" autoPict="0">
                <anchor moveWithCells="1">
                  <from>
                    <xdr:col>14</xdr:col>
                    <xdr:colOff>228600</xdr:colOff>
                    <xdr:row>159</xdr:row>
                    <xdr:rowOff>25400</xdr:rowOff>
                  </from>
                  <to>
                    <xdr:col>14</xdr:col>
                    <xdr:colOff>520700</xdr:colOff>
                    <xdr:row>160</xdr:row>
                    <xdr:rowOff>88900</xdr:rowOff>
                  </to>
                </anchor>
              </controlPr>
            </control>
          </mc:Choice>
        </mc:AlternateContent>
        <mc:AlternateContent xmlns:mc="http://schemas.openxmlformats.org/markup-compatibility/2006">
          <mc:Choice Requires="x14">
            <control shapeId="28689" r:id="rId13" name="Check Box 17">
              <controlPr defaultSize="0" autoFill="0" autoLine="0" autoPict="0">
                <anchor moveWithCells="1">
                  <from>
                    <xdr:col>14</xdr:col>
                    <xdr:colOff>228600</xdr:colOff>
                    <xdr:row>165</xdr:row>
                    <xdr:rowOff>25400</xdr:rowOff>
                  </from>
                  <to>
                    <xdr:col>14</xdr:col>
                    <xdr:colOff>520700</xdr:colOff>
                    <xdr:row>166</xdr:row>
                    <xdr:rowOff>88900</xdr:rowOff>
                  </to>
                </anchor>
              </controlPr>
            </control>
          </mc:Choice>
        </mc:AlternateContent>
        <mc:AlternateContent xmlns:mc="http://schemas.openxmlformats.org/markup-compatibility/2006">
          <mc:Choice Requires="x14">
            <control shapeId="28690" r:id="rId14" name="Check Box 18">
              <controlPr defaultSize="0" autoFill="0" autoLine="0" autoPict="0">
                <anchor moveWithCells="1">
                  <from>
                    <xdr:col>14</xdr:col>
                    <xdr:colOff>228600</xdr:colOff>
                    <xdr:row>171</xdr:row>
                    <xdr:rowOff>25400</xdr:rowOff>
                  </from>
                  <to>
                    <xdr:col>14</xdr:col>
                    <xdr:colOff>520700</xdr:colOff>
                    <xdr:row>172</xdr:row>
                    <xdr:rowOff>139700</xdr:rowOff>
                  </to>
                </anchor>
              </controlPr>
            </control>
          </mc:Choice>
        </mc:AlternateContent>
        <mc:AlternateContent xmlns:mc="http://schemas.openxmlformats.org/markup-compatibility/2006">
          <mc:Choice Requires="x14">
            <control shapeId="28691" r:id="rId15" name="Check Box 19">
              <controlPr defaultSize="0" autoFill="0" autoLine="0" autoPict="0">
                <anchor moveWithCells="1">
                  <from>
                    <xdr:col>14</xdr:col>
                    <xdr:colOff>228600</xdr:colOff>
                    <xdr:row>177</xdr:row>
                    <xdr:rowOff>25400</xdr:rowOff>
                  </from>
                  <to>
                    <xdr:col>14</xdr:col>
                    <xdr:colOff>520700</xdr:colOff>
                    <xdr:row>178</xdr:row>
                    <xdr:rowOff>139700</xdr:rowOff>
                  </to>
                </anchor>
              </controlPr>
            </control>
          </mc:Choice>
        </mc:AlternateContent>
        <mc:AlternateContent xmlns:mc="http://schemas.openxmlformats.org/markup-compatibility/2006">
          <mc:Choice Requires="x14">
            <control shapeId="28692" r:id="rId16" name="Check Box 20">
              <controlPr defaultSize="0" autoFill="0" autoLine="0" autoPict="0">
                <anchor moveWithCells="1">
                  <from>
                    <xdr:col>14</xdr:col>
                    <xdr:colOff>228600</xdr:colOff>
                    <xdr:row>183</xdr:row>
                    <xdr:rowOff>25400</xdr:rowOff>
                  </from>
                  <to>
                    <xdr:col>14</xdr:col>
                    <xdr:colOff>520700</xdr:colOff>
                    <xdr:row>184</xdr:row>
                    <xdr:rowOff>139700</xdr:rowOff>
                  </to>
                </anchor>
              </controlPr>
            </control>
          </mc:Choice>
        </mc:AlternateContent>
        <mc:AlternateContent xmlns:mc="http://schemas.openxmlformats.org/markup-compatibility/2006">
          <mc:Choice Requires="x14">
            <control shapeId="28693" r:id="rId17" name="Check Box 21">
              <controlPr defaultSize="0" autoFill="0" autoLine="0" autoPict="0">
                <anchor moveWithCells="1">
                  <from>
                    <xdr:col>14</xdr:col>
                    <xdr:colOff>228600</xdr:colOff>
                    <xdr:row>189</xdr:row>
                    <xdr:rowOff>25400</xdr:rowOff>
                  </from>
                  <to>
                    <xdr:col>14</xdr:col>
                    <xdr:colOff>520700</xdr:colOff>
                    <xdr:row>190</xdr:row>
                    <xdr:rowOff>139700</xdr:rowOff>
                  </to>
                </anchor>
              </controlPr>
            </control>
          </mc:Choice>
        </mc:AlternateContent>
        <mc:AlternateContent xmlns:mc="http://schemas.openxmlformats.org/markup-compatibility/2006">
          <mc:Choice Requires="x14">
            <control shapeId="28697" r:id="rId18" name="Check Box 25">
              <controlPr defaultSize="0" autoFill="0" autoLine="0" autoPict="0">
                <anchor moveWithCells="1">
                  <from>
                    <xdr:col>14</xdr:col>
                    <xdr:colOff>228600</xdr:colOff>
                    <xdr:row>79</xdr:row>
                    <xdr:rowOff>25400</xdr:rowOff>
                  </from>
                  <to>
                    <xdr:col>14</xdr:col>
                    <xdr:colOff>520700</xdr:colOff>
                    <xdr:row>80</xdr:row>
                    <xdr:rowOff>139700</xdr:rowOff>
                  </to>
                </anchor>
              </controlPr>
            </control>
          </mc:Choice>
        </mc:AlternateContent>
        <mc:AlternateContent xmlns:mc="http://schemas.openxmlformats.org/markup-compatibility/2006">
          <mc:Choice Requires="x14">
            <control shapeId="28698" r:id="rId19" name="Check Box 26">
              <controlPr defaultSize="0" autoFill="0" autoLine="0" autoPict="0">
                <anchor moveWithCells="1">
                  <from>
                    <xdr:col>14</xdr:col>
                    <xdr:colOff>228600</xdr:colOff>
                    <xdr:row>85</xdr:row>
                    <xdr:rowOff>25400</xdr:rowOff>
                  </from>
                  <to>
                    <xdr:col>14</xdr:col>
                    <xdr:colOff>520700</xdr:colOff>
                    <xdr:row>86</xdr:row>
                    <xdr:rowOff>139700</xdr:rowOff>
                  </to>
                </anchor>
              </controlPr>
            </control>
          </mc:Choice>
        </mc:AlternateContent>
        <mc:AlternateContent xmlns:mc="http://schemas.openxmlformats.org/markup-compatibility/2006">
          <mc:Choice Requires="x14">
            <control shapeId="28703" r:id="rId20" name="Check Box 31">
              <controlPr defaultSize="0" autoFill="0" autoLine="0" autoPict="0">
                <anchor moveWithCells="1">
                  <from>
                    <xdr:col>14</xdr:col>
                    <xdr:colOff>228600</xdr:colOff>
                    <xdr:row>111</xdr:row>
                    <xdr:rowOff>25400</xdr:rowOff>
                  </from>
                  <to>
                    <xdr:col>14</xdr:col>
                    <xdr:colOff>520700</xdr:colOff>
                    <xdr:row>112</xdr:row>
                    <xdr:rowOff>139700</xdr:rowOff>
                  </to>
                </anchor>
              </controlPr>
            </control>
          </mc:Choice>
        </mc:AlternateContent>
        <mc:AlternateContent xmlns:mc="http://schemas.openxmlformats.org/markup-compatibility/2006">
          <mc:Choice Requires="x14">
            <control shapeId="28704" r:id="rId21" name="Check Box 32">
              <controlPr defaultSize="0" autoFill="0" autoLine="0" autoPict="0">
                <anchor moveWithCells="1">
                  <from>
                    <xdr:col>14</xdr:col>
                    <xdr:colOff>228600</xdr:colOff>
                    <xdr:row>117</xdr:row>
                    <xdr:rowOff>25400</xdr:rowOff>
                  </from>
                  <to>
                    <xdr:col>14</xdr:col>
                    <xdr:colOff>520700</xdr:colOff>
                    <xdr:row>118</xdr:row>
                    <xdr:rowOff>139700</xdr:rowOff>
                  </to>
                </anchor>
              </controlPr>
            </control>
          </mc:Choice>
        </mc:AlternateContent>
        <mc:AlternateContent xmlns:mc="http://schemas.openxmlformats.org/markup-compatibility/2006">
          <mc:Choice Requires="x14">
            <control shapeId="28705" r:id="rId22" name="Check Box 33">
              <controlPr defaultSize="0" autoFill="0" autoLine="0" autoPict="0">
                <anchor moveWithCells="1">
                  <from>
                    <xdr:col>14</xdr:col>
                    <xdr:colOff>228600</xdr:colOff>
                    <xdr:row>133</xdr:row>
                    <xdr:rowOff>25400</xdr:rowOff>
                  </from>
                  <to>
                    <xdr:col>14</xdr:col>
                    <xdr:colOff>520700</xdr:colOff>
                    <xdr:row>134</xdr:row>
                    <xdr:rowOff>139700</xdr:rowOff>
                  </to>
                </anchor>
              </controlPr>
            </control>
          </mc:Choice>
        </mc:AlternateContent>
        <mc:AlternateContent xmlns:mc="http://schemas.openxmlformats.org/markup-compatibility/2006">
          <mc:Choice Requires="x14">
            <control shapeId="28706" r:id="rId23" name="Check Box 34">
              <controlPr defaultSize="0" autoFill="0" autoLine="0" autoPict="0">
                <anchor moveWithCells="1">
                  <from>
                    <xdr:col>14</xdr:col>
                    <xdr:colOff>228600</xdr:colOff>
                    <xdr:row>139</xdr:row>
                    <xdr:rowOff>25400</xdr:rowOff>
                  </from>
                  <to>
                    <xdr:col>14</xdr:col>
                    <xdr:colOff>520700</xdr:colOff>
                    <xdr:row>140</xdr:row>
                    <xdr:rowOff>139700</xdr:rowOff>
                  </to>
                </anchor>
              </controlPr>
            </control>
          </mc:Choice>
        </mc:AlternateContent>
        <mc:AlternateContent xmlns:mc="http://schemas.openxmlformats.org/markup-compatibility/2006">
          <mc:Choice Requires="x14">
            <control shapeId="28708" r:id="rId24" name="Check Box 36">
              <controlPr defaultSize="0" autoFill="0" autoLine="0" autoPict="0">
                <anchor moveWithCells="1">
                  <from>
                    <xdr:col>14</xdr:col>
                    <xdr:colOff>228600</xdr:colOff>
                    <xdr:row>95</xdr:row>
                    <xdr:rowOff>25400</xdr:rowOff>
                  </from>
                  <to>
                    <xdr:col>14</xdr:col>
                    <xdr:colOff>520700</xdr:colOff>
                    <xdr:row>96</xdr:row>
                    <xdr:rowOff>139700</xdr:rowOff>
                  </to>
                </anchor>
              </controlPr>
            </control>
          </mc:Choice>
        </mc:AlternateContent>
        <mc:AlternateContent xmlns:mc="http://schemas.openxmlformats.org/markup-compatibility/2006">
          <mc:Choice Requires="x14">
            <control shapeId="28709" r:id="rId25" name="Check Box 37">
              <controlPr defaultSize="0" autoFill="0" autoLine="0" autoPict="0">
                <anchor moveWithCells="1">
                  <from>
                    <xdr:col>14</xdr:col>
                    <xdr:colOff>228600</xdr:colOff>
                    <xdr:row>101</xdr:row>
                    <xdr:rowOff>25400</xdr:rowOff>
                  </from>
                  <to>
                    <xdr:col>14</xdr:col>
                    <xdr:colOff>520700</xdr:colOff>
                    <xdr:row>102</xdr:row>
                    <xdr:rowOff>139700</xdr:rowOff>
                  </to>
                </anchor>
              </controlPr>
            </control>
          </mc:Choice>
        </mc:AlternateContent>
        <mc:AlternateContent xmlns:mc="http://schemas.openxmlformats.org/markup-compatibility/2006">
          <mc:Choice Requires="x14">
            <control shapeId="28710" r:id="rId26" name="Check Box 38">
              <controlPr defaultSize="0" autoFill="0" autoLine="0" autoPict="0">
                <anchor moveWithCells="1">
                  <from>
                    <xdr:col>14</xdr:col>
                    <xdr:colOff>228600</xdr:colOff>
                    <xdr:row>123</xdr:row>
                    <xdr:rowOff>25400</xdr:rowOff>
                  </from>
                  <to>
                    <xdr:col>14</xdr:col>
                    <xdr:colOff>520700</xdr:colOff>
                    <xdr:row>124</xdr:row>
                    <xdr:rowOff>139700</xdr:rowOff>
                  </to>
                </anchor>
              </controlPr>
            </control>
          </mc:Choice>
        </mc:AlternateContent>
        <mc:AlternateContent xmlns:mc="http://schemas.openxmlformats.org/markup-compatibility/2006">
          <mc:Choice Requires="x14">
            <control shapeId="28711" r:id="rId27" name="Check Box 39">
              <controlPr defaultSize="0" autoFill="0" autoLine="0" autoPict="0">
                <anchor moveWithCells="1">
                  <from>
                    <xdr:col>14</xdr:col>
                    <xdr:colOff>228600</xdr:colOff>
                    <xdr:row>79</xdr:row>
                    <xdr:rowOff>25400</xdr:rowOff>
                  </from>
                  <to>
                    <xdr:col>14</xdr:col>
                    <xdr:colOff>520700</xdr:colOff>
                    <xdr:row>80</xdr:row>
                    <xdr:rowOff>139700</xdr:rowOff>
                  </to>
                </anchor>
              </controlPr>
            </control>
          </mc:Choice>
        </mc:AlternateContent>
        <mc:AlternateContent xmlns:mc="http://schemas.openxmlformats.org/markup-compatibility/2006">
          <mc:Choice Requires="x14">
            <control shapeId="28712" r:id="rId28" name="Check Box 40">
              <controlPr defaultSize="0" autoFill="0" autoLine="0" autoPict="0">
                <anchor moveWithCells="1">
                  <from>
                    <xdr:col>14</xdr:col>
                    <xdr:colOff>228600</xdr:colOff>
                    <xdr:row>85</xdr:row>
                    <xdr:rowOff>25400</xdr:rowOff>
                  </from>
                  <to>
                    <xdr:col>14</xdr:col>
                    <xdr:colOff>520700</xdr:colOff>
                    <xdr:row>86</xdr:row>
                    <xdr:rowOff>139700</xdr:rowOff>
                  </to>
                </anchor>
              </controlPr>
            </control>
          </mc:Choice>
        </mc:AlternateContent>
        <mc:AlternateContent xmlns:mc="http://schemas.openxmlformats.org/markup-compatibility/2006">
          <mc:Choice Requires="x14">
            <control shapeId="28713" r:id="rId29" name="Check Box 41">
              <controlPr defaultSize="0" autoFill="0" autoLine="0" autoPict="0">
                <anchor moveWithCells="1">
                  <from>
                    <xdr:col>14</xdr:col>
                    <xdr:colOff>228600</xdr:colOff>
                    <xdr:row>79</xdr:row>
                    <xdr:rowOff>25400</xdr:rowOff>
                  </from>
                  <to>
                    <xdr:col>14</xdr:col>
                    <xdr:colOff>520700</xdr:colOff>
                    <xdr:row>80</xdr:row>
                    <xdr:rowOff>139700</xdr:rowOff>
                  </to>
                </anchor>
              </controlPr>
            </control>
          </mc:Choice>
        </mc:AlternateContent>
        <mc:AlternateContent xmlns:mc="http://schemas.openxmlformats.org/markup-compatibility/2006">
          <mc:Choice Requires="x14">
            <control shapeId="28714" r:id="rId30" name="Check Box 42">
              <controlPr defaultSize="0" autoFill="0" autoLine="0" autoPict="0">
                <anchor moveWithCells="1">
                  <from>
                    <xdr:col>14</xdr:col>
                    <xdr:colOff>228600</xdr:colOff>
                    <xdr:row>85</xdr:row>
                    <xdr:rowOff>25400</xdr:rowOff>
                  </from>
                  <to>
                    <xdr:col>14</xdr:col>
                    <xdr:colOff>520700</xdr:colOff>
                    <xdr:row>86</xdr:row>
                    <xdr:rowOff>139700</xdr:rowOff>
                  </to>
                </anchor>
              </controlPr>
            </control>
          </mc:Choice>
        </mc:AlternateContent>
        <mc:AlternateContent xmlns:mc="http://schemas.openxmlformats.org/markup-compatibility/2006">
          <mc:Choice Requires="x14">
            <control shapeId="28715" r:id="rId31" name="Check Box 43">
              <controlPr defaultSize="0" autoFill="0" autoLine="0" autoPict="0">
                <anchor moveWithCells="1">
                  <from>
                    <xdr:col>14</xdr:col>
                    <xdr:colOff>228600</xdr:colOff>
                    <xdr:row>52</xdr:row>
                    <xdr:rowOff>25400</xdr:rowOff>
                  </from>
                  <to>
                    <xdr:col>14</xdr:col>
                    <xdr:colOff>520700</xdr:colOff>
                    <xdr:row>53</xdr:row>
                    <xdr:rowOff>139700</xdr:rowOff>
                  </to>
                </anchor>
              </controlPr>
            </control>
          </mc:Choice>
        </mc:AlternateContent>
        <mc:AlternateContent xmlns:mc="http://schemas.openxmlformats.org/markup-compatibility/2006">
          <mc:Choice Requires="x14">
            <control shapeId="28716" r:id="rId32" name="Check Box 44">
              <controlPr defaultSize="0" autoFill="0" autoLine="0" autoPict="0">
                <anchor moveWithCells="1">
                  <from>
                    <xdr:col>14</xdr:col>
                    <xdr:colOff>228600</xdr:colOff>
                    <xdr:row>52</xdr:row>
                    <xdr:rowOff>25400</xdr:rowOff>
                  </from>
                  <to>
                    <xdr:col>14</xdr:col>
                    <xdr:colOff>520700</xdr:colOff>
                    <xdr:row>53</xdr:row>
                    <xdr:rowOff>139700</xdr:rowOff>
                  </to>
                </anchor>
              </controlPr>
            </control>
          </mc:Choice>
        </mc:AlternateContent>
        <mc:AlternateContent xmlns:mc="http://schemas.openxmlformats.org/markup-compatibility/2006">
          <mc:Choice Requires="x14">
            <control shapeId="28717" r:id="rId33" name="Check Box 45">
              <controlPr defaultSize="0" autoFill="0" autoLine="0" autoPict="0">
                <anchor moveWithCells="1">
                  <from>
                    <xdr:col>14</xdr:col>
                    <xdr:colOff>228600</xdr:colOff>
                    <xdr:row>52</xdr:row>
                    <xdr:rowOff>25400</xdr:rowOff>
                  </from>
                  <to>
                    <xdr:col>14</xdr:col>
                    <xdr:colOff>520700</xdr:colOff>
                    <xdr:row>53</xdr:row>
                    <xdr:rowOff>139700</xdr:rowOff>
                  </to>
                </anchor>
              </controlPr>
            </control>
          </mc:Choice>
        </mc:AlternateContent>
      </controls>
    </mc:Choice>
  </mc:AlternateContent>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FD48A-EB4F-364A-A265-AEB7E3E59CC2}">
  <sheetPr codeName="Sheet16">
    <tabColor rgb="FFA7C6ED"/>
  </sheetPr>
  <dimension ref="A1:Y72"/>
  <sheetViews>
    <sheetView showGridLines="0" showRowColHeaders="0" zoomScaleNormal="100" workbookViewId="0">
      <selection activeCell="I12" sqref="I12:R13"/>
    </sheetView>
  </sheetViews>
  <sheetFormatPr baseColWidth="10" defaultColWidth="0" defaultRowHeight="0" customHeight="1" zeroHeight="1" x14ac:dyDescent="0.2"/>
  <cols>
    <col min="1" max="1" width="6" style="23" customWidth="1"/>
    <col min="2" max="2" width="10.83203125" style="23" customWidth="1"/>
    <col min="3" max="3" width="7.5" style="23" customWidth="1"/>
    <col min="4" max="4" width="7.1640625" style="23" customWidth="1"/>
    <col min="5" max="5" width="21.33203125" style="23" customWidth="1"/>
    <col min="6" max="6" width="8.5" style="310"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ht="16" x14ac:dyDescent="0.2">
      <c r="A1" s="19"/>
      <c r="B1" s="20"/>
      <c r="C1" s="21"/>
      <c r="D1" s="20"/>
      <c r="E1" s="21"/>
      <c r="F1" s="20"/>
      <c r="G1" s="21"/>
      <c r="H1" s="20"/>
      <c r="I1" s="21"/>
      <c r="J1" s="22"/>
      <c r="K1" s="23"/>
      <c r="L1" s="22"/>
      <c r="M1" s="23"/>
      <c r="N1" s="22"/>
      <c r="O1" s="451" t="s">
        <v>0</v>
      </c>
      <c r="P1" s="451"/>
      <c r="Q1" s="24"/>
      <c r="R1" s="23"/>
      <c r="S1" s="25"/>
    </row>
    <row r="2" spans="1:25" s="26" customFormat="1" ht="16"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ht="16"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ht="16"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ht="16" x14ac:dyDescent="0.2">
      <c r="A7" s="33"/>
      <c r="B7" s="34"/>
      <c r="C7" s="34"/>
      <c r="D7" s="34"/>
      <c r="E7" s="462"/>
      <c r="F7" s="462"/>
      <c r="G7" s="462"/>
      <c r="H7" s="462"/>
      <c r="I7" s="462"/>
      <c r="J7" s="462"/>
      <c r="K7" s="462"/>
      <c r="L7" s="462"/>
      <c r="M7" s="462"/>
      <c r="N7" s="462"/>
      <c r="O7" s="35"/>
      <c r="P7" s="34"/>
      <c r="Q7" s="34"/>
    </row>
    <row r="8" spans="1:25" s="32" customFormat="1" ht="16" x14ac:dyDescent="0.2">
      <c r="A8" s="33"/>
      <c r="B8" s="34"/>
      <c r="C8" s="34"/>
      <c r="D8" s="34"/>
      <c r="E8" s="34"/>
      <c r="F8" s="34"/>
      <c r="G8" s="34"/>
      <c r="H8" s="34"/>
      <c r="I8" s="34"/>
      <c r="J8" s="34"/>
      <c r="K8" s="34"/>
      <c r="L8" s="34"/>
      <c r="M8" s="34"/>
      <c r="N8" s="34"/>
      <c r="O8" s="34"/>
      <c r="P8" s="34"/>
      <c r="Q8" s="34"/>
    </row>
    <row r="9" spans="1:25" s="32" customFormat="1" ht="16"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x14ac:dyDescent="0.2">
      <c r="A11" s="42"/>
      <c r="S11" s="43"/>
    </row>
    <row r="12" spans="1:25" ht="16" customHeight="1" x14ac:dyDescent="0.2">
      <c r="A12" s="42"/>
      <c r="H12" s="614" t="str">
        <f>IF(H57=0,"✓","✗")</f>
        <v>✗</v>
      </c>
      <c r="I12" s="616" t="s">
        <v>303</v>
      </c>
      <c r="J12" s="617"/>
      <c r="K12" s="617"/>
      <c r="L12" s="617"/>
      <c r="M12" s="617"/>
      <c r="N12" s="617"/>
      <c r="O12" s="617"/>
      <c r="P12" s="617"/>
      <c r="Q12" s="617"/>
      <c r="R12" s="617"/>
      <c r="S12" s="43"/>
    </row>
    <row r="13" spans="1:25" ht="31" customHeight="1" x14ac:dyDescent="0.2">
      <c r="A13" s="42"/>
      <c r="H13" s="615"/>
      <c r="I13" s="618"/>
      <c r="J13" s="618"/>
      <c r="K13" s="618"/>
      <c r="L13" s="618"/>
      <c r="M13" s="618"/>
      <c r="N13" s="618"/>
      <c r="O13" s="618"/>
      <c r="P13" s="618"/>
      <c r="Q13" s="618"/>
      <c r="R13" s="618"/>
      <c r="S13" s="43"/>
    </row>
    <row r="14" spans="1:25" ht="16" customHeight="1" thickBot="1" x14ac:dyDescent="0.25">
      <c r="H14" s="589" t="s">
        <v>304</v>
      </c>
      <c r="I14" s="589"/>
      <c r="J14" s="589"/>
      <c r="K14" s="589"/>
      <c r="L14" s="589"/>
      <c r="M14" s="589"/>
      <c r="N14" s="589"/>
      <c r="O14" s="589"/>
      <c r="P14" s="589"/>
      <c r="Q14" s="589"/>
      <c r="S14" s="43"/>
    </row>
    <row r="15" spans="1:25" ht="16" customHeight="1" x14ac:dyDescent="0.2">
      <c r="A15" s="42"/>
      <c r="H15" s="23" t="s">
        <v>165</v>
      </c>
      <c r="I15" s="461" t="s">
        <v>305</v>
      </c>
      <c r="J15" s="461"/>
      <c r="K15" s="461"/>
      <c r="L15" s="461"/>
      <c r="M15" s="461"/>
      <c r="N15" s="461"/>
      <c r="O15" s="461"/>
      <c r="P15" s="461"/>
      <c r="Q15" s="461"/>
      <c r="S15" s="43"/>
    </row>
    <row r="16" spans="1:25" ht="25" customHeight="1" x14ac:dyDescent="0.2">
      <c r="A16" s="42"/>
      <c r="B16" s="41"/>
      <c r="I16" s="461"/>
      <c r="J16" s="461"/>
      <c r="K16" s="461"/>
      <c r="L16" s="461"/>
      <c r="M16" s="461"/>
      <c r="N16" s="461"/>
      <c r="O16" s="461"/>
      <c r="P16" s="461"/>
      <c r="Q16" s="461"/>
      <c r="S16" s="43"/>
    </row>
    <row r="17" spans="1:19" ht="16" customHeight="1" x14ac:dyDescent="0.2">
      <c r="A17" s="42"/>
      <c r="B17" s="41"/>
      <c r="C17" s="550" t="str">
        <f>'14. Prerequisite Steps 1-3'!C18</f>
        <v>✗</v>
      </c>
      <c r="D17" s="609" t="s">
        <v>78</v>
      </c>
      <c r="E17" s="609"/>
      <c r="F17" s="556" t="str">
        <f>'14. Prerequisite Steps 1-3'!F18</f>
        <v>completed: 0/1</v>
      </c>
      <c r="I17" s="444" t="s">
        <v>306</v>
      </c>
      <c r="J17" s="444"/>
      <c r="K17" s="444"/>
      <c r="L17" s="444"/>
      <c r="M17" s="444"/>
      <c r="N17" s="444"/>
      <c r="O17" s="444"/>
      <c r="P17" s="444"/>
      <c r="Q17" s="444"/>
      <c r="S17" s="43"/>
    </row>
    <row r="18" spans="1:19" ht="16" customHeight="1" x14ac:dyDescent="0.2">
      <c r="A18" s="42"/>
      <c r="B18" s="45"/>
      <c r="C18" s="551"/>
      <c r="D18" s="610"/>
      <c r="E18" s="610"/>
      <c r="F18" s="557"/>
      <c r="H18" s="23" t="s">
        <v>167</v>
      </c>
      <c r="I18" s="444"/>
      <c r="J18" s="444"/>
      <c r="K18" s="444"/>
      <c r="L18" s="444"/>
      <c r="M18" s="444"/>
      <c r="N18" s="444"/>
      <c r="O18" s="444"/>
      <c r="P18" s="444"/>
      <c r="Q18" s="444"/>
      <c r="S18" s="43"/>
    </row>
    <row r="19" spans="1:19" ht="16" customHeight="1" x14ac:dyDescent="0.2">
      <c r="A19" s="42"/>
      <c r="B19" s="41"/>
      <c r="C19" s="552"/>
      <c r="D19" s="611"/>
      <c r="E19" s="611"/>
      <c r="F19" s="558"/>
      <c r="I19" s="444"/>
      <c r="J19" s="444"/>
      <c r="K19" s="444"/>
      <c r="L19" s="444"/>
      <c r="M19" s="444"/>
      <c r="N19" s="444"/>
      <c r="O19" s="444"/>
      <c r="P19" s="444"/>
      <c r="Q19" s="444"/>
      <c r="S19" s="43"/>
    </row>
    <row r="20" spans="1:19" ht="16" customHeight="1" x14ac:dyDescent="0.2">
      <c r="A20" s="42"/>
      <c r="B20" s="41"/>
      <c r="C20" s="32"/>
      <c r="D20" s="24"/>
      <c r="E20" s="46"/>
      <c r="F20" s="47"/>
      <c r="H20" s="271"/>
      <c r="I20" s="271"/>
      <c r="J20" s="271"/>
      <c r="K20" s="271"/>
      <c r="L20" s="271"/>
      <c r="M20" s="271"/>
      <c r="N20" s="271"/>
      <c r="O20" s="271"/>
      <c r="P20" s="271"/>
      <c r="Q20" s="271"/>
      <c r="S20" s="43"/>
    </row>
    <row r="21" spans="1:19" ht="16" customHeight="1" x14ac:dyDescent="0.2">
      <c r="A21" s="42"/>
      <c r="B21" s="41"/>
      <c r="C21" s="550" t="str">
        <f>'14. Prerequisite Steps 1-3'!C25</f>
        <v>✗</v>
      </c>
      <c r="D21" s="609" t="s">
        <v>80</v>
      </c>
      <c r="E21" s="609"/>
      <c r="F21" s="556" t="str">
        <f>'14. Prerequisite Steps 1-3'!F25</f>
        <v>completed: 0/22</v>
      </c>
      <c r="S21" s="43"/>
    </row>
    <row r="22" spans="1:19" ht="16" customHeight="1" thickBot="1" x14ac:dyDescent="0.25">
      <c r="A22" s="42"/>
      <c r="B22" s="45"/>
      <c r="C22" s="551"/>
      <c r="D22" s="610"/>
      <c r="E22" s="610"/>
      <c r="F22" s="557"/>
      <c r="H22" s="589"/>
      <c r="I22" s="589"/>
      <c r="J22" s="589"/>
      <c r="K22" s="589"/>
      <c r="L22" s="589"/>
      <c r="M22" s="589"/>
      <c r="N22" s="589"/>
      <c r="O22" s="589"/>
      <c r="P22" s="589"/>
      <c r="Q22" s="589"/>
      <c r="S22" s="43"/>
    </row>
    <row r="23" spans="1:19" ht="16" customHeight="1" thickBot="1" x14ac:dyDescent="0.25">
      <c r="A23" s="42"/>
      <c r="B23" s="41"/>
      <c r="C23" s="552"/>
      <c r="D23" s="611"/>
      <c r="E23" s="611"/>
      <c r="F23" s="558"/>
      <c r="H23" s="412" t="str">
        <f>IF(R27=FALSE,"✗",IF(R28=TRUE,"✓","✗"))</f>
        <v>✗</v>
      </c>
      <c r="I23" s="413" t="s">
        <v>307</v>
      </c>
      <c r="J23" s="413"/>
      <c r="K23" s="413"/>
      <c r="L23" s="413"/>
      <c r="M23" s="413"/>
      <c r="N23" s="413"/>
      <c r="O23" s="597"/>
      <c r="P23" s="597"/>
      <c r="Q23" s="597"/>
      <c r="S23" s="43"/>
    </row>
    <row r="24" spans="1:19" ht="16" customHeight="1" x14ac:dyDescent="0.2">
      <c r="A24" s="42"/>
      <c r="B24" s="41"/>
      <c r="C24" s="32"/>
      <c r="D24" s="32"/>
      <c r="E24" s="32"/>
      <c r="F24" s="47"/>
      <c r="H24" s="412"/>
      <c r="I24" s="413"/>
      <c r="J24" s="413"/>
      <c r="K24" s="413"/>
      <c r="L24" s="413"/>
      <c r="M24" s="413"/>
      <c r="N24" s="413"/>
      <c r="O24" s="449" t="s">
        <v>170</v>
      </c>
      <c r="P24" s="450"/>
      <c r="Q24" s="450"/>
      <c r="S24" s="43"/>
    </row>
    <row r="25" spans="1:19" ht="16" customHeight="1" x14ac:dyDescent="0.2">
      <c r="A25" s="42"/>
      <c r="B25" s="41"/>
      <c r="C25" s="550" t="str">
        <f>'14. Prerequisite Steps 1-3'!C47</f>
        <v>✗</v>
      </c>
      <c r="D25" s="609" t="s">
        <v>81</v>
      </c>
      <c r="E25" s="609"/>
      <c r="F25" s="556" t="str">
        <f>'14. Prerequisite Steps 1-3'!F47</f>
        <v>completed: 0/7</v>
      </c>
      <c r="H25" s="412"/>
      <c r="I25" s="413"/>
      <c r="J25" s="413"/>
      <c r="K25" s="413"/>
      <c r="L25" s="413"/>
      <c r="M25" s="413"/>
      <c r="N25" s="413"/>
      <c r="O25" s="450"/>
      <c r="P25" s="450"/>
      <c r="Q25" s="450"/>
      <c r="S25" s="43"/>
    </row>
    <row r="26" spans="1:19" ht="16" customHeight="1" thickBot="1" x14ac:dyDescent="0.25">
      <c r="A26" s="42"/>
      <c r="B26" s="50"/>
      <c r="C26" s="551"/>
      <c r="D26" s="610"/>
      <c r="E26" s="610"/>
      <c r="F26" s="557"/>
      <c r="H26" s="412"/>
      <c r="I26" s="435" t="s">
        <v>173</v>
      </c>
      <c r="J26" s="435"/>
      <c r="K26" s="435"/>
      <c r="L26" s="435"/>
      <c r="M26" s="435"/>
      <c r="O26" s="450"/>
      <c r="P26" s="450"/>
      <c r="Q26" s="450"/>
      <c r="R26" s="22" t="s">
        <v>171</v>
      </c>
      <c r="S26" s="43"/>
    </row>
    <row r="27" spans="1:19" ht="16" customHeight="1" x14ac:dyDescent="0.2">
      <c r="A27" s="42"/>
      <c r="B27" s="41"/>
      <c r="C27" s="552"/>
      <c r="D27" s="611"/>
      <c r="E27" s="611"/>
      <c r="F27" s="558"/>
      <c r="H27" s="412"/>
      <c r="I27" s="435"/>
      <c r="J27" s="435"/>
      <c r="K27" s="435"/>
      <c r="L27" s="435"/>
      <c r="M27" s="435"/>
      <c r="O27" s="475" t="str">
        <f>IF(R28=FALSE,"     Confirm evidence link",IF(R27=FALSE,"     Please insert link above","     Evidence link confirmed"))</f>
        <v xml:space="preserve">     Confirm evidence link</v>
      </c>
      <c r="P27" s="475"/>
      <c r="Q27" s="475"/>
      <c r="R27" s="23" t="b">
        <f>ISNUMBER(SEARCH(R26,O24))</f>
        <v>1</v>
      </c>
      <c r="S27" s="43"/>
    </row>
    <row r="28" spans="1:19" ht="16" customHeight="1" x14ac:dyDescent="0.2">
      <c r="A28" s="53"/>
      <c r="H28" s="596"/>
      <c r="I28" s="49"/>
      <c r="J28" s="49"/>
      <c r="K28" s="49"/>
      <c r="L28" s="49"/>
      <c r="M28" s="49"/>
      <c r="N28" s="49"/>
      <c r="O28" s="533"/>
      <c r="P28" s="533"/>
      <c r="Q28" s="533"/>
      <c r="R28" s="23" t="b">
        <v>0</v>
      </c>
      <c r="S28" s="43"/>
    </row>
    <row r="29" spans="1:19" ht="16" customHeight="1" thickBot="1" x14ac:dyDescent="0.25">
      <c r="A29" s="604" t="str">
        <f>'14. Prerequisite Steps 1-3'!A56</f>
        <v>🔒</v>
      </c>
      <c r="B29" s="612" t="str">
        <f>'14. Prerequisite Steps 1-3'!B56</f>
        <v>Please complete prerequisite steps 1-3</v>
      </c>
      <c r="C29" s="612"/>
      <c r="D29" s="612"/>
      <c r="E29" s="612"/>
      <c r="F29" s="311"/>
      <c r="H29" s="412" t="str">
        <f>IF(R33=FALSE,"✗",IF(R34=TRUE,"✓","✗"))</f>
        <v>✗</v>
      </c>
      <c r="I29" s="413" t="s">
        <v>308</v>
      </c>
      <c r="J29" s="413"/>
      <c r="K29" s="413"/>
      <c r="L29" s="413"/>
      <c r="M29" s="413"/>
      <c r="N29" s="413"/>
      <c r="O29" s="597"/>
      <c r="P29" s="597"/>
      <c r="Q29" s="597"/>
      <c r="S29" s="43"/>
    </row>
    <row r="30" spans="1:19" ht="16" customHeight="1" x14ac:dyDescent="0.2">
      <c r="A30" s="605"/>
      <c r="B30" s="613"/>
      <c r="C30" s="613"/>
      <c r="D30" s="613"/>
      <c r="E30" s="613"/>
      <c r="F30" s="312"/>
      <c r="H30" s="412"/>
      <c r="I30" s="413"/>
      <c r="J30" s="413"/>
      <c r="K30" s="413"/>
      <c r="L30" s="413"/>
      <c r="M30" s="413"/>
      <c r="N30" s="413"/>
      <c r="O30" s="449" t="s">
        <v>170</v>
      </c>
      <c r="P30" s="450"/>
      <c r="Q30" s="450"/>
      <c r="S30" s="43"/>
    </row>
    <row r="31" spans="1:19" ht="16" customHeight="1" x14ac:dyDescent="0.2">
      <c r="A31" s="53"/>
      <c r="H31" s="412"/>
      <c r="I31" s="413"/>
      <c r="J31" s="413"/>
      <c r="K31" s="413"/>
      <c r="L31" s="413"/>
      <c r="M31" s="413"/>
      <c r="N31" s="413"/>
      <c r="O31" s="450"/>
      <c r="P31" s="450"/>
      <c r="Q31" s="450"/>
      <c r="S31" s="43"/>
    </row>
    <row r="32" spans="1:19" ht="16" customHeight="1" thickBot="1" x14ac:dyDescent="0.25">
      <c r="A32" s="53"/>
      <c r="B32" s="59"/>
      <c r="C32" s="59"/>
      <c r="D32" s="59"/>
      <c r="E32" s="59"/>
      <c r="H32" s="412"/>
      <c r="I32" s="435" t="s">
        <v>173</v>
      </c>
      <c r="J32" s="435"/>
      <c r="K32" s="435"/>
      <c r="L32" s="435"/>
      <c r="M32" s="435"/>
      <c r="O32" s="450"/>
      <c r="P32" s="450"/>
      <c r="Q32" s="450"/>
      <c r="R32" s="22" t="s">
        <v>171</v>
      </c>
      <c r="S32" s="43"/>
    </row>
    <row r="33" spans="1:19" ht="16" customHeight="1" x14ac:dyDescent="0.2">
      <c r="B33" s="42"/>
      <c r="C33" s="621" t="str">
        <f>H12</f>
        <v>✗</v>
      </c>
      <c r="D33" s="619" t="s">
        <v>82</v>
      </c>
      <c r="E33" s="619"/>
      <c r="F33" s="641" t="str">
        <f>'14. Prerequisite Steps 1-3'!F60</f>
        <v>completed: 0/4</v>
      </c>
      <c r="H33" s="412"/>
      <c r="I33" s="435"/>
      <c r="J33" s="435"/>
      <c r="K33" s="435"/>
      <c r="L33" s="435"/>
      <c r="M33" s="435"/>
      <c r="O33" s="475" t="str">
        <f>IF(R34=FALSE,"     Confirm evidence link",IF(R33=FALSE,"     Please insert link above","     Evidence link confirmed"))</f>
        <v xml:space="preserve">     Confirm evidence link</v>
      </c>
      <c r="P33" s="475"/>
      <c r="Q33" s="475"/>
      <c r="R33" s="23" t="b">
        <f>ISNUMBER(SEARCH(R32,O30))</f>
        <v>1</v>
      </c>
      <c r="S33" s="43"/>
    </row>
    <row r="34" spans="1:19" ht="16" customHeight="1" x14ac:dyDescent="0.2">
      <c r="B34" s="61"/>
      <c r="C34" s="622"/>
      <c r="D34" s="339"/>
      <c r="E34" s="339"/>
      <c r="F34" s="642"/>
      <c r="H34" s="596"/>
      <c r="I34" s="49"/>
      <c r="J34" s="49"/>
      <c r="K34" s="49"/>
      <c r="L34" s="49"/>
      <c r="M34" s="49"/>
      <c r="N34" s="49"/>
      <c r="O34" s="533"/>
      <c r="P34" s="533"/>
      <c r="Q34" s="533"/>
      <c r="R34" s="23" t="b">
        <v>0</v>
      </c>
      <c r="S34" s="43"/>
    </row>
    <row r="35" spans="1:19" ht="16" customHeight="1" thickBot="1" x14ac:dyDescent="0.25">
      <c r="B35" s="41"/>
      <c r="C35" s="623"/>
      <c r="D35" s="620"/>
      <c r="E35" s="620"/>
      <c r="F35" s="643"/>
      <c r="H35" s="412" t="str">
        <f>IF(R39=FALSE,"✗",IF(R40=TRUE,"✓","✗"))</f>
        <v>✗</v>
      </c>
      <c r="I35" s="413" t="s">
        <v>309</v>
      </c>
      <c r="J35" s="413"/>
      <c r="K35" s="413"/>
      <c r="L35" s="413"/>
      <c r="M35" s="413"/>
      <c r="N35" s="413"/>
      <c r="O35" s="597"/>
      <c r="P35" s="597"/>
      <c r="Q35" s="597"/>
      <c r="S35" s="43"/>
    </row>
    <row r="36" spans="1:19" ht="16" customHeight="1" x14ac:dyDescent="0.2">
      <c r="B36" s="41"/>
      <c r="C36" s="32"/>
      <c r="D36" s="32"/>
      <c r="E36" s="64"/>
      <c r="F36" s="47"/>
      <c r="H36" s="412"/>
      <c r="I36" s="413"/>
      <c r="J36" s="413"/>
      <c r="K36" s="413"/>
      <c r="L36" s="413"/>
      <c r="M36" s="413"/>
      <c r="N36" s="413"/>
      <c r="O36" s="449" t="s">
        <v>170</v>
      </c>
      <c r="P36" s="450"/>
      <c r="Q36" s="450"/>
      <c r="S36" s="43"/>
    </row>
    <row r="37" spans="1:19" ht="16" customHeight="1" x14ac:dyDescent="0.2">
      <c r="A37" s="53"/>
      <c r="D37" s="565" t="str">
        <f>IF(COUNTIF(H23:H46,"✗")=0,"✓","✗")</f>
        <v>✗</v>
      </c>
      <c r="E37" s="637" t="s">
        <v>310</v>
      </c>
      <c r="F37" s="638"/>
      <c r="H37" s="412"/>
      <c r="I37" s="413"/>
      <c r="J37" s="413"/>
      <c r="K37" s="413"/>
      <c r="L37" s="413"/>
      <c r="M37" s="413"/>
      <c r="N37" s="413"/>
      <c r="O37" s="450"/>
      <c r="P37" s="450"/>
      <c r="Q37" s="450"/>
      <c r="S37" s="43"/>
    </row>
    <row r="38" spans="1:19" ht="16" customHeight="1" thickBot="1" x14ac:dyDescent="0.25">
      <c r="A38" s="53"/>
      <c r="D38" s="636"/>
      <c r="E38" s="639"/>
      <c r="F38" s="640"/>
      <c r="H38" s="412"/>
      <c r="I38" s="435" t="s">
        <v>173</v>
      </c>
      <c r="J38" s="435"/>
      <c r="K38" s="435"/>
      <c r="L38" s="435"/>
      <c r="M38" s="435"/>
      <c r="O38" s="450"/>
      <c r="P38" s="450"/>
      <c r="Q38" s="450"/>
      <c r="R38" s="74" t="s">
        <v>171</v>
      </c>
      <c r="S38" s="43"/>
    </row>
    <row r="39" spans="1:19" ht="16" customHeight="1" x14ac:dyDescent="0.2">
      <c r="A39" s="53"/>
      <c r="H39" s="412"/>
      <c r="I39" s="435"/>
      <c r="J39" s="435"/>
      <c r="K39" s="435"/>
      <c r="L39" s="435"/>
      <c r="M39" s="435"/>
      <c r="O39" s="475" t="str">
        <f>IF(R40=FALSE,"     Confirm evidence link",IF(R39=FALSE,"     Please insert link above","     Evidence link confirmed"))</f>
        <v xml:space="preserve">     Confirm evidence link</v>
      </c>
      <c r="P39" s="475"/>
      <c r="Q39" s="475"/>
      <c r="R39" s="23" t="b">
        <f>ISNUMBER(SEARCH(R38,O36))</f>
        <v>1</v>
      </c>
      <c r="S39" s="43"/>
    </row>
    <row r="40" spans="1:19" ht="16" customHeight="1" x14ac:dyDescent="0.2">
      <c r="A40" s="53"/>
      <c r="C40" s="550" t="str">
        <f>'16. Step 5. Impact Assessment'!H12</f>
        <v>✗</v>
      </c>
      <c r="D40" s="606" t="s">
        <v>83</v>
      </c>
      <c r="E40" s="606"/>
      <c r="F40" s="556" t="str">
        <f>'14. Prerequisite Steps 1-3'!F64</f>
        <v>completed: 0/13</v>
      </c>
      <c r="H40" s="596"/>
      <c r="I40" s="49"/>
      <c r="J40" s="49"/>
      <c r="K40" s="49"/>
      <c r="L40" s="49"/>
      <c r="M40" s="49"/>
      <c r="N40" s="49"/>
      <c r="O40" s="533"/>
      <c r="P40" s="533"/>
      <c r="Q40" s="533"/>
      <c r="R40" s="23" t="b">
        <v>0</v>
      </c>
      <c r="S40" s="43"/>
    </row>
    <row r="41" spans="1:19" ht="16" customHeight="1" thickBot="1" x14ac:dyDescent="0.25">
      <c r="B41" s="61"/>
      <c r="C41" s="551"/>
      <c r="D41" s="607"/>
      <c r="E41" s="607"/>
      <c r="F41" s="557"/>
      <c r="H41" s="534" t="str">
        <f>IF(R45=FALSE,"✗",IF(R46=TRUE,"✓","✗"))</f>
        <v>✗</v>
      </c>
      <c r="I41" s="535" t="s">
        <v>311</v>
      </c>
      <c r="J41" s="535"/>
      <c r="K41" s="535"/>
      <c r="L41" s="535"/>
      <c r="M41" s="535"/>
      <c r="N41" s="535"/>
      <c r="O41" s="634"/>
      <c r="P41" s="634"/>
      <c r="Q41" s="634"/>
      <c r="S41" s="43"/>
    </row>
    <row r="42" spans="1:19" ht="16" customHeight="1" x14ac:dyDescent="0.2">
      <c r="B42" s="41"/>
      <c r="C42" s="552"/>
      <c r="D42" s="608"/>
      <c r="E42" s="608"/>
      <c r="F42" s="558"/>
      <c r="H42" s="412"/>
      <c r="I42" s="413"/>
      <c r="J42" s="413"/>
      <c r="K42" s="413"/>
      <c r="L42" s="413"/>
      <c r="M42" s="413"/>
      <c r="N42" s="413"/>
      <c r="O42" s="449" t="s">
        <v>170</v>
      </c>
      <c r="P42" s="450"/>
      <c r="Q42" s="450"/>
      <c r="S42" s="43"/>
    </row>
    <row r="43" spans="1:19" ht="16" customHeight="1" x14ac:dyDescent="0.2">
      <c r="B43" s="41"/>
      <c r="C43" s="32"/>
      <c r="D43" s="32"/>
      <c r="E43" s="32"/>
      <c r="F43" s="47"/>
      <c r="H43" s="412"/>
      <c r="I43" s="413"/>
      <c r="J43" s="413"/>
      <c r="K43" s="413"/>
      <c r="L43" s="413"/>
      <c r="M43" s="413"/>
      <c r="N43" s="413"/>
      <c r="O43" s="450"/>
      <c r="P43" s="450"/>
      <c r="Q43" s="450"/>
      <c r="S43" s="43"/>
    </row>
    <row r="44" spans="1:19" ht="16" customHeight="1" thickBot="1" x14ac:dyDescent="0.25">
      <c r="B44" s="41"/>
      <c r="C44" s="550" t="str">
        <f>'17. Step 6. Willingness'!H12</f>
        <v>✗</v>
      </c>
      <c r="D44" s="606" t="s">
        <v>84</v>
      </c>
      <c r="E44" s="606"/>
      <c r="F44" s="556" t="str">
        <f>'14. Prerequisite Steps 1-3'!F68</f>
        <v>completed: 0/5</v>
      </c>
      <c r="H44" s="412"/>
      <c r="I44" s="476" t="s">
        <v>173</v>
      </c>
      <c r="J44" s="476"/>
      <c r="K44" s="476"/>
      <c r="L44" s="476"/>
      <c r="M44" s="476"/>
      <c r="O44" s="450"/>
      <c r="P44" s="450"/>
      <c r="Q44" s="450"/>
      <c r="R44" s="22" t="s">
        <v>171</v>
      </c>
      <c r="S44" s="43"/>
    </row>
    <row r="45" spans="1:19" ht="16" customHeight="1" x14ac:dyDescent="0.2">
      <c r="B45" s="62"/>
      <c r="C45" s="551"/>
      <c r="D45" s="607"/>
      <c r="E45" s="607"/>
      <c r="F45" s="557"/>
      <c r="H45" s="412"/>
      <c r="I45" s="476"/>
      <c r="J45" s="476"/>
      <c r="K45" s="476"/>
      <c r="L45" s="476"/>
      <c r="M45" s="476"/>
      <c r="O45" s="475" t="str">
        <f>IF(R46=FALSE,"     Confirm evidence link",IF(R45=FALSE,"     Please insert link above","     Evidence link confirmed"))</f>
        <v xml:space="preserve">     Confirm evidence link</v>
      </c>
      <c r="P45" s="475"/>
      <c r="Q45" s="475"/>
      <c r="R45" s="23" t="b">
        <f>ISNUMBER(SEARCH(R44,O42))</f>
        <v>1</v>
      </c>
      <c r="S45" s="43"/>
    </row>
    <row r="46" spans="1:19" ht="16" customHeight="1" thickBot="1" x14ac:dyDescent="0.25">
      <c r="B46" s="41"/>
      <c r="C46" s="552"/>
      <c r="D46" s="608"/>
      <c r="E46" s="608"/>
      <c r="F46" s="558"/>
      <c r="H46" s="633"/>
      <c r="I46" s="70"/>
      <c r="J46" s="70"/>
      <c r="K46" s="70"/>
      <c r="L46" s="70"/>
      <c r="M46" s="70"/>
      <c r="N46" s="70"/>
      <c r="O46" s="635"/>
      <c r="P46" s="635"/>
      <c r="Q46" s="635"/>
      <c r="R46" s="23" t="b">
        <v>0</v>
      </c>
      <c r="S46" s="43"/>
    </row>
    <row r="47" spans="1:19" ht="16" customHeight="1" thickTop="1" x14ac:dyDescent="0.2">
      <c r="B47" s="41"/>
      <c r="C47" s="32"/>
      <c r="D47" s="32"/>
      <c r="E47" s="32"/>
      <c r="F47" s="47"/>
      <c r="H47" s="71"/>
      <c r="I47" s="71"/>
      <c r="J47" s="71"/>
      <c r="K47" s="71"/>
      <c r="L47" s="71"/>
      <c r="M47" s="71"/>
      <c r="N47" s="71"/>
      <c r="O47" s="71"/>
      <c r="P47" s="71"/>
      <c r="Q47" s="71"/>
      <c r="S47" s="43"/>
    </row>
    <row r="48" spans="1:19" ht="16" customHeight="1" x14ac:dyDescent="0.2">
      <c r="B48" s="41"/>
      <c r="C48" s="550" t="str">
        <f>'18. Step 7. Negotiations'!H12</f>
        <v>✗</v>
      </c>
      <c r="D48" s="609" t="s">
        <v>85</v>
      </c>
      <c r="E48" s="609"/>
      <c r="F48" s="556" t="str">
        <f>'14. Prerequisite Steps 1-3'!F72</f>
        <v>completed: 0/6</v>
      </c>
      <c r="H48" s="71"/>
      <c r="I48" s="71"/>
      <c r="J48" s="624" t="s">
        <v>312</v>
      </c>
      <c r="K48" s="625"/>
      <c r="L48" s="625"/>
      <c r="M48" s="625"/>
      <c r="N48" s="625"/>
      <c r="O48" s="626"/>
      <c r="P48" s="71"/>
      <c r="Q48" s="71"/>
      <c r="S48" s="43"/>
    </row>
    <row r="49" spans="2:19" ht="16" customHeight="1" x14ac:dyDescent="0.2">
      <c r="B49" s="50"/>
      <c r="C49" s="551"/>
      <c r="D49" s="610"/>
      <c r="E49" s="610"/>
      <c r="F49" s="557"/>
      <c r="H49" s="71"/>
      <c r="I49" s="71"/>
      <c r="J49" s="627"/>
      <c r="K49" s="628"/>
      <c r="L49" s="628"/>
      <c r="M49" s="628"/>
      <c r="N49" s="628"/>
      <c r="O49" s="629"/>
      <c r="P49" s="71"/>
      <c r="Q49" s="71"/>
      <c r="S49" s="43"/>
    </row>
    <row r="50" spans="2:19" ht="16" customHeight="1" x14ac:dyDescent="0.2">
      <c r="B50" s="41"/>
      <c r="C50" s="552"/>
      <c r="D50" s="611"/>
      <c r="E50" s="611"/>
      <c r="F50" s="558"/>
      <c r="H50" s="71"/>
      <c r="I50" s="71"/>
      <c r="J50" s="627"/>
      <c r="K50" s="628"/>
      <c r="L50" s="628"/>
      <c r="M50" s="628"/>
      <c r="N50" s="628"/>
      <c r="O50" s="629"/>
      <c r="P50" s="71"/>
      <c r="Q50" s="71"/>
      <c r="R50" s="71"/>
      <c r="S50" s="43"/>
    </row>
    <row r="51" spans="2:19" ht="16" customHeight="1" x14ac:dyDescent="0.2">
      <c r="B51" s="41"/>
      <c r="C51" s="32"/>
      <c r="D51" s="32"/>
      <c r="E51" s="32"/>
      <c r="F51" s="47"/>
      <c r="H51" s="71"/>
      <c r="I51" s="71"/>
      <c r="J51" s="630"/>
      <c r="K51" s="631"/>
      <c r="L51" s="631"/>
      <c r="M51" s="631"/>
      <c r="N51" s="631"/>
      <c r="O51" s="632"/>
      <c r="P51" s="71"/>
      <c r="Q51" s="71"/>
      <c r="R51" s="71"/>
      <c r="S51" s="43"/>
    </row>
    <row r="52" spans="2:19" ht="16" customHeight="1" x14ac:dyDescent="0.2">
      <c r="B52" s="41"/>
      <c r="C52" s="550" t="str">
        <f>'19. Step 8. Sustainability'!H12</f>
        <v>✗</v>
      </c>
      <c r="D52" s="606" t="s">
        <v>279</v>
      </c>
      <c r="E52" s="606"/>
      <c r="F52" s="556" t="str">
        <f>'14. Prerequisite Steps 1-3'!F76</f>
        <v>completed: 0/12</v>
      </c>
      <c r="H52" s="71"/>
      <c r="I52" s="71"/>
      <c r="J52" s="71"/>
      <c r="K52" s="71"/>
      <c r="L52" s="71"/>
      <c r="M52" s="71"/>
      <c r="N52" s="71"/>
      <c r="O52" s="71"/>
      <c r="P52" s="71"/>
      <c r="Q52" s="71"/>
      <c r="R52" s="71"/>
      <c r="S52" s="43"/>
    </row>
    <row r="53" spans="2:19" ht="16" customHeight="1" x14ac:dyDescent="0.2">
      <c r="B53" s="50"/>
      <c r="C53" s="551"/>
      <c r="D53" s="607"/>
      <c r="E53" s="607"/>
      <c r="F53" s="557"/>
      <c r="R53" s="71"/>
      <c r="S53" s="43"/>
    </row>
    <row r="54" spans="2:19" ht="16" customHeight="1" x14ac:dyDescent="0.2">
      <c r="C54" s="552"/>
      <c r="D54" s="608"/>
      <c r="E54" s="608"/>
      <c r="F54" s="558"/>
      <c r="R54" s="71"/>
      <c r="S54" s="43"/>
    </row>
    <row r="55" spans="2:19" ht="16" customHeight="1" x14ac:dyDescent="0.2">
      <c r="R55" s="71"/>
      <c r="S55" s="43"/>
    </row>
    <row r="56" spans="2:19" ht="16" hidden="1" customHeight="1" x14ac:dyDescent="0.2"/>
    <row r="57" spans="2:19" ht="16" hidden="1" customHeight="1" x14ac:dyDescent="0.2">
      <c r="H57" s="72">
        <f>COUNTIF(H23:H54,"✗")</f>
        <v>4</v>
      </c>
      <c r="I57" s="23" t="s">
        <v>189</v>
      </c>
    </row>
    <row r="58" spans="2:19" ht="16" hidden="1" customHeight="1" x14ac:dyDescent="0.2"/>
    <row r="59" spans="2:19" ht="16" hidden="1" customHeight="1" x14ac:dyDescent="0.2"/>
    <row r="60" spans="2:19" ht="16" hidden="1" customHeight="1" x14ac:dyDescent="0.2"/>
    <row r="61" spans="2:19" ht="16" hidden="1" customHeight="1" x14ac:dyDescent="0.2"/>
    <row r="62" spans="2:19" ht="16" hidden="1" customHeight="1" x14ac:dyDescent="0.2"/>
    <row r="63" spans="2:19" ht="16" hidden="1" customHeight="1" x14ac:dyDescent="0.2"/>
    <row r="64" spans="2:19" ht="16" hidden="1" customHeight="1" x14ac:dyDescent="0.2"/>
    <row r="65" ht="16" hidden="1" customHeight="1" x14ac:dyDescent="0.2"/>
    <row r="66" ht="16" hidden="1" customHeight="1" x14ac:dyDescent="0.2"/>
    <row r="67" ht="16" hidden="1" customHeight="1" x14ac:dyDescent="0.2"/>
    <row r="68" ht="16" hidden="1" customHeight="1" x14ac:dyDescent="0.2"/>
    <row r="69" ht="16" hidden="1" customHeight="1" x14ac:dyDescent="0.2"/>
    <row r="70" ht="16" hidden="1" customHeight="1" x14ac:dyDescent="0.2"/>
    <row r="71" ht="16" hidden="1" customHeight="1" x14ac:dyDescent="0.2"/>
    <row r="72" ht="16" hidden="1" customHeight="1" x14ac:dyDescent="0.2"/>
  </sheetData>
  <mergeCells count="69">
    <mergeCell ref="V4:V6"/>
    <mergeCell ref="W4:X6"/>
    <mergeCell ref="Y4:Y5"/>
    <mergeCell ref="E6:F7"/>
    <mergeCell ref="G6:H7"/>
    <mergeCell ref="I6:K7"/>
    <mergeCell ref="L6:N7"/>
    <mergeCell ref="O1:P2"/>
    <mergeCell ref="E2:I3"/>
    <mergeCell ref="O3:P4"/>
    <mergeCell ref="H35:H40"/>
    <mergeCell ref="F33:F35"/>
    <mergeCell ref="H29:H34"/>
    <mergeCell ref="I29:N31"/>
    <mergeCell ref="O29:Q29"/>
    <mergeCell ref="O30:Q32"/>
    <mergeCell ref="I32:M33"/>
    <mergeCell ref="O33:Q34"/>
    <mergeCell ref="O39:Q40"/>
    <mergeCell ref="I35:N37"/>
    <mergeCell ref="O35:Q35"/>
    <mergeCell ref="O36:Q38"/>
    <mergeCell ref="I38:M39"/>
    <mergeCell ref="C52:C54"/>
    <mergeCell ref="F40:F42"/>
    <mergeCell ref="F44:F46"/>
    <mergeCell ref="F48:F50"/>
    <mergeCell ref="F52:F54"/>
    <mergeCell ref="C40:C42"/>
    <mergeCell ref="C44:C46"/>
    <mergeCell ref="C48:C50"/>
    <mergeCell ref="D52:E54"/>
    <mergeCell ref="D37:D38"/>
    <mergeCell ref="E37:F38"/>
    <mergeCell ref="D48:E50"/>
    <mergeCell ref="D40:E42"/>
    <mergeCell ref="D44:E46"/>
    <mergeCell ref="J48:O51"/>
    <mergeCell ref="H41:H46"/>
    <mergeCell ref="I41:N43"/>
    <mergeCell ref="O41:Q41"/>
    <mergeCell ref="O42:Q44"/>
    <mergeCell ref="I44:M45"/>
    <mergeCell ref="O45:Q46"/>
    <mergeCell ref="A29:A30"/>
    <mergeCell ref="B29:E30"/>
    <mergeCell ref="D33:E35"/>
    <mergeCell ref="C25:C27"/>
    <mergeCell ref="D25:E27"/>
    <mergeCell ref="C33:C35"/>
    <mergeCell ref="H12:H13"/>
    <mergeCell ref="I15:Q16"/>
    <mergeCell ref="I17:Q19"/>
    <mergeCell ref="C17:C19"/>
    <mergeCell ref="D17:E19"/>
    <mergeCell ref="F17:F19"/>
    <mergeCell ref="I12:R13"/>
    <mergeCell ref="H14:Q14"/>
    <mergeCell ref="H22:Q22"/>
    <mergeCell ref="C21:C23"/>
    <mergeCell ref="D21:E23"/>
    <mergeCell ref="H23:H28"/>
    <mergeCell ref="I23:N25"/>
    <mergeCell ref="F21:F23"/>
    <mergeCell ref="F25:F27"/>
    <mergeCell ref="O23:Q23"/>
    <mergeCell ref="O24:Q26"/>
    <mergeCell ref="I26:M27"/>
    <mergeCell ref="O27:Q28"/>
  </mergeCells>
  <conditionalFormatting sqref="H12:H13">
    <cfRule type="containsText" dxfId="327" priority="62" operator="containsText" text="✗">
      <formula>NOT(ISERROR(SEARCH("✗",H12)))</formula>
    </cfRule>
  </conditionalFormatting>
  <conditionalFormatting sqref="C17">
    <cfRule type="containsText" dxfId="326" priority="61" operator="containsText" text="✗">
      <formula>NOT(ISERROR(SEARCH("✗",C17)))</formula>
    </cfRule>
  </conditionalFormatting>
  <conditionalFormatting sqref="H23">
    <cfRule type="beginsWith" dxfId="325" priority="42" operator="beginsWith" text="&quot;Upload&quot;">
      <formula>LEFT(H23,LEN("""Upload"""))="""Upload"""</formula>
    </cfRule>
    <cfRule type="beginsWith" dxfId="324" priority="43" stopIfTrue="1" operator="beginsWith" text="&quot;Upload&quot;">
      <formula>LEFT(H23,LEN("""Upload"""))="""Upload"""</formula>
    </cfRule>
  </conditionalFormatting>
  <conditionalFormatting sqref="H29">
    <cfRule type="beginsWith" dxfId="323" priority="39" operator="beginsWith" text="&quot;Upload&quot;">
      <formula>LEFT(H29,LEN("""Upload"""))="""Upload"""</formula>
    </cfRule>
    <cfRule type="beginsWith" dxfId="322" priority="40" stopIfTrue="1" operator="beginsWith" text="&quot;Upload&quot;">
      <formula>LEFT(H29,LEN("""Upload"""))="""Upload"""</formula>
    </cfRule>
  </conditionalFormatting>
  <conditionalFormatting sqref="H35">
    <cfRule type="beginsWith" dxfId="321" priority="36" operator="beginsWith" text="&quot;Upload&quot;">
      <formula>LEFT(H35,LEN("""Upload"""))="""Upload"""</formula>
    </cfRule>
    <cfRule type="beginsWith" dxfId="320" priority="37" stopIfTrue="1" operator="beginsWith" text="&quot;Upload&quot;">
      <formula>LEFT(H35,LEN("""Upload"""))="""Upload"""</formula>
    </cfRule>
  </conditionalFormatting>
  <conditionalFormatting sqref="H41">
    <cfRule type="beginsWith" dxfId="319" priority="33" operator="beginsWith" text="&quot;Upload&quot;">
      <formula>LEFT(H41,LEN("""Upload"""))="""Upload"""</formula>
    </cfRule>
    <cfRule type="beginsWith" dxfId="318" priority="34" stopIfTrue="1" operator="beginsWith" text="&quot;Upload&quot;">
      <formula>LEFT(H41,LEN("""Upload"""))="""Upload"""</formula>
    </cfRule>
  </conditionalFormatting>
  <conditionalFormatting sqref="C25">
    <cfRule type="containsText" dxfId="317" priority="18" operator="containsText" text="✗">
      <formula>NOT(ISERROR(SEARCH("✗",C25)))</formula>
    </cfRule>
  </conditionalFormatting>
  <conditionalFormatting sqref="C21">
    <cfRule type="containsText" dxfId="316" priority="19" operator="containsText" text="✗">
      <formula>NOT(ISERROR(SEARCH("✗",C21)))</formula>
    </cfRule>
  </conditionalFormatting>
  <conditionalFormatting sqref="C33">
    <cfRule type="containsText" dxfId="315" priority="16" operator="containsText" text="✗">
      <formula>NOT(ISERROR(SEARCH("✗",C33)))</formula>
    </cfRule>
  </conditionalFormatting>
  <conditionalFormatting sqref="A29:A30">
    <cfRule type="containsText" dxfId="314" priority="15" operator="containsText" text="✓">
      <formula>NOT(ISERROR(SEARCH("✓",A29)))</formula>
    </cfRule>
  </conditionalFormatting>
  <conditionalFormatting sqref="C40">
    <cfRule type="containsText" dxfId="313" priority="14" operator="containsText" text="✗">
      <formula>NOT(ISERROR(SEARCH("✗",C40)))</formula>
    </cfRule>
  </conditionalFormatting>
  <conditionalFormatting sqref="C48">
    <cfRule type="containsText" dxfId="312" priority="12" operator="containsText" text="✗">
      <formula>NOT(ISERROR(SEARCH("✗",C48)))</formula>
    </cfRule>
  </conditionalFormatting>
  <conditionalFormatting sqref="C44">
    <cfRule type="containsText" dxfId="311" priority="13" operator="containsText" text="✗">
      <formula>NOT(ISERROR(SEARCH("✗",C44)))</formula>
    </cfRule>
  </conditionalFormatting>
  <conditionalFormatting sqref="C52">
    <cfRule type="containsText" dxfId="310" priority="11" operator="containsText" text="✗">
      <formula>NOT(ISERROR(SEARCH("✗",C52)))</formula>
    </cfRule>
  </conditionalFormatting>
  <conditionalFormatting sqref="V4">
    <cfRule type="containsText" dxfId="309" priority="6" operator="containsText" text="✗">
      <formula>NOT(ISERROR(SEARCH("✗",V4)))</formula>
    </cfRule>
  </conditionalFormatting>
  <conditionalFormatting sqref="V8">
    <cfRule type="containsText" dxfId="308" priority="5" operator="containsText" text="✗">
      <formula>NOT(ISERROR(SEARCH("✗",V8)))</formula>
    </cfRule>
  </conditionalFormatting>
  <hyperlinks>
    <hyperlink ref="E37:F38" location="'15. Step 4. Consideration'!H14" display="4.1 Project consideration" xr:uid="{C7820F2D-3D93-9346-865B-14EFABBEE22E}"/>
    <hyperlink ref="J48:O51" location="'16. Step 5. Impact Assessment'!A1" display="'16. Step 5. Impact Assessment'!A1" xr:uid="{50F2509E-F747-B44C-A3D4-EB8E10054F65}"/>
    <hyperlink ref="D21:E23" location="'14. Prerequisite Steps 1-3'!H32" display="2. FPIC Obligation" xr:uid="{F7B2D0E1-CB65-D24D-B6AD-CE2F65DEA2D7}"/>
    <hyperlink ref="D25:E27" location="'14. Prerequisite Steps 1-3'!H143" display="3. Rights Holders" xr:uid="{E6DB7D2F-768D-A349-86F1-61403E3F1CF3}"/>
    <hyperlink ref="D17:E19" location="'14. Prerequisite Steps 1-3'!H22" display="1. Project Scope" xr:uid="{39F6EB81-A48A-F246-A14A-C9E619C18860}"/>
    <hyperlink ref="D40:E42" location="'16. Step 5. Impact Assessment'!A1" display="5. Impact Assessment" xr:uid="{FEA881B0-BCBA-FD4C-876A-E08EA214EB92}"/>
    <hyperlink ref="D44:E46" location="'17. Step 6. Willingness'!A1" display="6. Willingness" xr:uid="{E7CC2FB3-B6D3-8E4F-9E1E-1A377DB6C0CF}"/>
    <hyperlink ref="D48:E50" location="'18. Step 7. Negotiations'!A1" display="7. Negotiations" xr:uid="{6CB13C4A-CDD9-BC43-9764-55598F95F578}"/>
    <hyperlink ref="W4:X6" location="'PC - Community Representation'!A1" display="Community Representation " xr:uid="{0272F79D-B04F-F346-A92B-8731E535A650}"/>
    <hyperlink ref="D52:E54" location="'19. Step 8. Sustainability'!A1" display="Ongoing Sustainability" xr:uid="{7A0B577A-8AE5-7A48-9081-B9AEF58DF50A}"/>
    <hyperlink ref="E6:F7" location="'1. Start Page'!A1" display="Overview" xr:uid="{23F64DB9-3D15-5448-A5E0-52357095BA6A}"/>
    <hyperlink ref="I6:K7" location="'14. Prerequisite Steps 1-3'!A1" display="Prerequisites" xr:uid="{280F1DE2-08BB-1246-A380-E95C27AE1C9E}"/>
    <hyperlink ref="G6:H7" location="'2. Enabling Conditions Overview'!A1" display="Enabling Conditions" xr:uid="{F975924E-BF04-3A4C-B8C4-C6255ABE5CDE}"/>
    <hyperlink ref="L6:N7" location="'15. Step 4. Consideration'!A1" display="Implementation" xr:uid="{FC69E576-D844-8C4E-9A72-FA1C2C61C143}"/>
    <hyperlink ref="I32:M33" location="'Further Information'!B598" display="See here for further information and resources" xr:uid="{F068E8DF-E33F-4454-B07E-548281051F68}"/>
    <hyperlink ref="I38:M39" location="'Further Information'!B598" display="See here for further information and resources" xr:uid="{9BD3DD1C-4107-42AE-89D8-B4B07A4DF17F}"/>
    <hyperlink ref="I44:M45" location="'Further Information'!B598" display="See here for further information and resources" xr:uid="{9E9A1F34-B150-4BBE-ACF0-8583D5BC5C7E}"/>
    <hyperlink ref="O1:P2" location="'READ FIRST User Guide'!A1" display="User Guide" xr:uid="{B951DC3A-B544-8049-800A-93581DD72F70}"/>
    <hyperlink ref="O3:P4" location="Glossary!A1" display="Glossary" xr:uid="{880749D4-9C70-C44A-ABA8-09673BA4FEBE}"/>
    <hyperlink ref="I26:M27" location="'Further Information'!B598" display="See here for further information and resources" xr:uid="{3ABDB6F4-D79A-4CA1-AB6D-40CBD7908062}"/>
  </hyperlinks>
  <pageMargins left="0.7" right="0.7" top="0.75" bottom="0.75" header="0.3" footer="0.3"/>
  <pageSetup orientation="portrait" horizontalDpi="1200" verticalDpi="1200" r:id="rId1"/>
  <drawing r:id="rId2"/>
  <legacyDrawing r:id="rId3"/>
  <mc:AlternateContent xmlns:mc="http://schemas.openxmlformats.org/markup-compatibility/2006">
    <mc:Choice Requires="x14">
      <controls>
        <mc:AlternateContent xmlns:mc="http://schemas.openxmlformats.org/markup-compatibility/2006">
          <mc:Choice Requires="x14">
            <control shapeId="31752" r:id="rId4" name="Check Box 8">
              <controlPr defaultSize="0" autoFill="0" autoLine="0" autoPict="0">
                <anchor moveWithCells="1">
                  <from>
                    <xdr:col>14</xdr:col>
                    <xdr:colOff>228600</xdr:colOff>
                    <xdr:row>26</xdr:row>
                    <xdr:rowOff>25400</xdr:rowOff>
                  </from>
                  <to>
                    <xdr:col>14</xdr:col>
                    <xdr:colOff>520700</xdr:colOff>
                    <xdr:row>27</xdr:row>
                    <xdr:rowOff>139700</xdr:rowOff>
                  </to>
                </anchor>
              </controlPr>
            </control>
          </mc:Choice>
        </mc:AlternateContent>
        <mc:AlternateContent xmlns:mc="http://schemas.openxmlformats.org/markup-compatibility/2006">
          <mc:Choice Requires="x14">
            <control shapeId="31753" r:id="rId5" name="Check Box 9">
              <controlPr defaultSize="0" autoFill="0" autoLine="0" autoPict="0">
                <anchor moveWithCells="1">
                  <from>
                    <xdr:col>14</xdr:col>
                    <xdr:colOff>228600</xdr:colOff>
                    <xdr:row>32</xdr:row>
                    <xdr:rowOff>25400</xdr:rowOff>
                  </from>
                  <to>
                    <xdr:col>14</xdr:col>
                    <xdr:colOff>520700</xdr:colOff>
                    <xdr:row>33</xdr:row>
                    <xdr:rowOff>139700</xdr:rowOff>
                  </to>
                </anchor>
              </controlPr>
            </control>
          </mc:Choice>
        </mc:AlternateContent>
        <mc:AlternateContent xmlns:mc="http://schemas.openxmlformats.org/markup-compatibility/2006">
          <mc:Choice Requires="x14">
            <control shapeId="31754" r:id="rId6" name="Check Box 10">
              <controlPr defaultSize="0" autoFill="0" autoLine="0" autoPict="0">
                <anchor moveWithCells="1">
                  <from>
                    <xdr:col>14</xdr:col>
                    <xdr:colOff>228600</xdr:colOff>
                    <xdr:row>38</xdr:row>
                    <xdr:rowOff>25400</xdr:rowOff>
                  </from>
                  <to>
                    <xdr:col>14</xdr:col>
                    <xdr:colOff>520700</xdr:colOff>
                    <xdr:row>39</xdr:row>
                    <xdr:rowOff>139700</xdr:rowOff>
                  </to>
                </anchor>
              </controlPr>
            </control>
          </mc:Choice>
        </mc:AlternateContent>
        <mc:AlternateContent xmlns:mc="http://schemas.openxmlformats.org/markup-compatibility/2006">
          <mc:Choice Requires="x14">
            <control shapeId="31755" r:id="rId7" name="Check Box 11">
              <controlPr defaultSize="0" autoFill="0" autoLine="0" autoPict="0">
                <anchor moveWithCells="1">
                  <from>
                    <xdr:col>14</xdr:col>
                    <xdr:colOff>228600</xdr:colOff>
                    <xdr:row>44</xdr:row>
                    <xdr:rowOff>25400</xdr:rowOff>
                  </from>
                  <to>
                    <xdr:col>14</xdr:col>
                    <xdr:colOff>520700</xdr:colOff>
                    <xdr:row>45</xdr:row>
                    <xdr:rowOff>139700</xdr:rowOff>
                  </to>
                </anchor>
              </controlPr>
            </control>
          </mc:Choice>
        </mc:AlternateContent>
      </controls>
    </mc:Choice>
  </mc:AlternateContent>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2B485F-15F3-B540-9171-3FA5FF87FF1E}">
  <sheetPr codeName="Sheet17">
    <tabColor rgb="FFA7C6ED"/>
  </sheetPr>
  <dimension ref="A1:Y133"/>
  <sheetViews>
    <sheetView showGridLines="0" showRowColHeaders="0" zoomScaleNormal="100" workbookViewId="0">
      <selection activeCell="K20" sqref="K20:Q29"/>
    </sheetView>
  </sheetViews>
  <sheetFormatPr baseColWidth="10" defaultColWidth="0" defaultRowHeight="0" customHeight="1" zeroHeight="1" x14ac:dyDescent="0.2"/>
  <cols>
    <col min="1" max="1" width="6" style="23" customWidth="1"/>
    <col min="2" max="2" width="10.83203125" style="23" customWidth="1"/>
    <col min="3" max="3" width="7.5" style="23" customWidth="1"/>
    <col min="4" max="4" width="7.1640625" style="23" customWidth="1"/>
    <col min="5" max="5" width="21.33203125" style="23" customWidth="1"/>
    <col min="6" max="6" width="8.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ht="16" x14ac:dyDescent="0.2">
      <c r="A1" s="19"/>
      <c r="B1" s="20"/>
      <c r="C1" s="21"/>
      <c r="D1" s="20"/>
      <c r="E1" s="21"/>
      <c r="F1" s="20"/>
      <c r="G1" s="21"/>
      <c r="H1" s="20"/>
      <c r="I1" s="21"/>
      <c r="J1" s="22"/>
      <c r="K1" s="23"/>
      <c r="L1" s="22"/>
      <c r="M1" s="23"/>
      <c r="N1" s="22"/>
      <c r="O1" s="451" t="s">
        <v>0</v>
      </c>
      <c r="P1" s="451"/>
      <c r="Q1" s="24"/>
      <c r="R1" s="23"/>
      <c r="S1" s="25"/>
    </row>
    <row r="2" spans="1:25" s="26" customFormat="1" ht="16"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ht="16"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ht="16"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ht="16" x14ac:dyDescent="0.2">
      <c r="A7" s="33"/>
      <c r="B7" s="34"/>
      <c r="C7" s="34"/>
      <c r="D7" s="34"/>
      <c r="E7" s="462"/>
      <c r="F7" s="462"/>
      <c r="G7" s="462"/>
      <c r="H7" s="462"/>
      <c r="I7" s="462"/>
      <c r="J7" s="462"/>
      <c r="K7" s="462"/>
      <c r="L7" s="462"/>
      <c r="M7" s="462"/>
      <c r="N7" s="462"/>
      <c r="O7" s="35"/>
      <c r="P7" s="34"/>
      <c r="Q7" s="34"/>
    </row>
    <row r="8" spans="1:25" s="32" customFormat="1" ht="16" x14ac:dyDescent="0.2">
      <c r="A8" s="33"/>
      <c r="B8" s="34"/>
      <c r="C8" s="34"/>
      <c r="D8" s="34"/>
      <c r="E8" s="34"/>
      <c r="F8" s="34"/>
      <c r="G8" s="34"/>
      <c r="H8" s="34"/>
      <c r="I8" s="34"/>
      <c r="J8" s="34"/>
      <c r="K8" s="34"/>
      <c r="L8" s="34"/>
      <c r="M8" s="34"/>
      <c r="N8" s="34"/>
      <c r="O8" s="34"/>
      <c r="P8" s="34"/>
      <c r="Q8" s="34"/>
    </row>
    <row r="9" spans="1:25" s="32" customFormat="1" ht="16"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x14ac:dyDescent="0.2">
      <c r="A11" s="42"/>
      <c r="S11" s="43"/>
    </row>
    <row r="12" spans="1:25" ht="16" customHeight="1" x14ac:dyDescent="0.2">
      <c r="A12" s="42"/>
      <c r="H12" s="430" t="str">
        <f>IF(H133=0,"✓","✗")</f>
        <v>✗</v>
      </c>
      <c r="I12" s="660" t="s">
        <v>313</v>
      </c>
      <c r="J12" s="426"/>
      <c r="K12" s="426"/>
      <c r="L12" s="426"/>
      <c r="M12" s="426"/>
      <c r="N12" s="426"/>
      <c r="O12" s="426"/>
      <c r="P12" s="426"/>
      <c r="Q12" s="426"/>
      <c r="R12" s="426"/>
      <c r="S12" s="43"/>
    </row>
    <row r="13" spans="1:25" ht="16" customHeight="1" x14ac:dyDescent="0.2">
      <c r="A13" s="42"/>
      <c r="H13" s="431"/>
      <c r="I13" s="427"/>
      <c r="J13" s="427"/>
      <c r="K13" s="427"/>
      <c r="L13" s="427"/>
      <c r="M13" s="427"/>
      <c r="N13" s="427"/>
      <c r="O13" s="427"/>
      <c r="P13" s="427"/>
      <c r="Q13" s="427"/>
      <c r="R13" s="427"/>
      <c r="S13" s="43"/>
    </row>
    <row r="14" spans="1:25" ht="16" customHeight="1" thickBot="1" x14ac:dyDescent="0.25">
      <c r="H14" s="645" t="s">
        <v>314</v>
      </c>
      <c r="I14" s="645"/>
      <c r="J14" s="645"/>
      <c r="K14" s="645"/>
      <c r="L14" s="645"/>
      <c r="M14" s="645"/>
      <c r="N14" s="645"/>
      <c r="O14" s="645"/>
      <c r="P14" s="645"/>
      <c r="Q14" s="645"/>
      <c r="S14" s="43"/>
    </row>
    <row r="15" spans="1:25" ht="16" customHeight="1" x14ac:dyDescent="0.2">
      <c r="A15" s="42"/>
      <c r="H15" s="646" t="s">
        <v>165</v>
      </c>
      <c r="I15" s="646"/>
      <c r="J15" s="646"/>
      <c r="K15" s="593" t="s">
        <v>315</v>
      </c>
      <c r="L15" s="593"/>
      <c r="M15" s="593"/>
      <c r="N15" s="593"/>
      <c r="O15" s="593"/>
      <c r="P15" s="593"/>
      <c r="Q15" s="593"/>
      <c r="S15" s="43"/>
    </row>
    <row r="16" spans="1:25" ht="16" customHeight="1" x14ac:dyDescent="0.2">
      <c r="A16" s="42"/>
      <c r="B16" s="41"/>
      <c r="F16" s="39"/>
      <c r="H16" s="540"/>
      <c r="I16" s="540"/>
      <c r="J16" s="540"/>
      <c r="K16" s="543"/>
      <c r="L16" s="543"/>
      <c r="M16" s="543"/>
      <c r="N16" s="543"/>
      <c r="O16" s="543"/>
      <c r="P16" s="543"/>
      <c r="Q16" s="543"/>
      <c r="S16" s="43"/>
    </row>
    <row r="17" spans="1:19" ht="16" customHeight="1" x14ac:dyDescent="0.2">
      <c r="A17" s="42"/>
      <c r="B17" s="41"/>
      <c r="C17" s="550" t="str">
        <f>'14. Prerequisite Steps 1-3'!C18</f>
        <v>✗</v>
      </c>
      <c r="D17" s="609" t="s">
        <v>78</v>
      </c>
      <c r="E17" s="609"/>
      <c r="F17" s="556" t="str">
        <f>'14. Prerequisite Steps 1-3'!F18</f>
        <v>completed: 0/1</v>
      </c>
      <c r="H17" s="540"/>
      <c r="I17" s="540"/>
      <c r="J17" s="540"/>
      <c r="K17" s="543"/>
      <c r="L17" s="543"/>
      <c r="M17" s="543"/>
      <c r="N17" s="543"/>
      <c r="O17" s="543"/>
      <c r="P17" s="543"/>
      <c r="Q17" s="543"/>
      <c r="S17" s="43"/>
    </row>
    <row r="18" spans="1:19" ht="16" customHeight="1" x14ac:dyDescent="0.2">
      <c r="A18" s="42"/>
      <c r="B18" s="45"/>
      <c r="C18" s="551"/>
      <c r="D18" s="610"/>
      <c r="E18" s="610"/>
      <c r="F18" s="557"/>
      <c r="H18" s="540"/>
      <c r="I18" s="540"/>
      <c r="J18" s="540"/>
      <c r="K18" s="543"/>
      <c r="L18" s="543"/>
      <c r="M18" s="543"/>
      <c r="N18" s="543"/>
      <c r="O18" s="543"/>
      <c r="P18" s="543"/>
      <c r="Q18" s="543"/>
      <c r="S18" s="43"/>
    </row>
    <row r="19" spans="1:19" ht="16" customHeight="1" x14ac:dyDescent="0.2">
      <c r="A19" s="42"/>
      <c r="B19" s="41"/>
      <c r="C19" s="552"/>
      <c r="D19" s="611"/>
      <c r="E19" s="611"/>
      <c r="F19" s="558"/>
      <c r="H19" s="73"/>
      <c r="I19" s="73"/>
      <c r="J19" s="73"/>
      <c r="K19" s="78"/>
      <c r="L19" s="78"/>
      <c r="M19" s="78"/>
      <c r="N19" s="78"/>
      <c r="O19" s="78"/>
      <c r="P19" s="78"/>
      <c r="Q19" s="78"/>
      <c r="S19" s="43"/>
    </row>
    <row r="20" spans="1:19" ht="16" customHeight="1" x14ac:dyDescent="0.2">
      <c r="A20" s="42"/>
      <c r="B20" s="41"/>
      <c r="C20" s="32"/>
      <c r="D20" s="24"/>
      <c r="E20" s="46"/>
      <c r="F20" s="47"/>
      <c r="H20" s="73"/>
      <c r="I20" s="73"/>
      <c r="J20" s="73"/>
      <c r="K20" s="413" t="s">
        <v>316</v>
      </c>
      <c r="L20" s="413"/>
      <c r="M20" s="413"/>
      <c r="N20" s="413"/>
      <c r="O20" s="413"/>
      <c r="P20" s="413"/>
      <c r="Q20" s="413"/>
      <c r="S20" s="43"/>
    </row>
    <row r="21" spans="1:19" ht="6" customHeight="1" x14ac:dyDescent="0.2">
      <c r="A21" s="42"/>
      <c r="B21" s="41"/>
      <c r="C21" s="550" t="str">
        <f>'14. Prerequisite Steps 1-3'!C25</f>
        <v>✗</v>
      </c>
      <c r="D21" s="609" t="s">
        <v>80</v>
      </c>
      <c r="E21" s="609"/>
      <c r="F21" s="556" t="str">
        <f>'14. Prerequisite Steps 1-3'!F25</f>
        <v>completed: 0/22</v>
      </c>
      <c r="H21" s="73"/>
      <c r="I21" s="73"/>
      <c r="J21" s="73"/>
      <c r="K21" s="413"/>
      <c r="L21" s="413"/>
      <c r="M21" s="413"/>
      <c r="N21" s="413"/>
      <c r="O21" s="413"/>
      <c r="P21" s="413"/>
      <c r="Q21" s="413"/>
      <c r="S21" s="43"/>
    </row>
    <row r="22" spans="1:19" ht="9" customHeight="1" x14ac:dyDescent="0.2">
      <c r="A22" s="42"/>
      <c r="B22" s="45"/>
      <c r="C22" s="551"/>
      <c r="D22" s="610"/>
      <c r="E22" s="610"/>
      <c r="F22" s="557"/>
      <c r="H22" s="73"/>
      <c r="I22" s="73"/>
      <c r="J22" s="73"/>
      <c r="K22" s="413"/>
      <c r="L22" s="413"/>
      <c r="M22" s="413"/>
      <c r="N22" s="413"/>
      <c r="O22" s="413"/>
      <c r="P22" s="413"/>
      <c r="Q22" s="413"/>
      <c r="S22" s="43"/>
    </row>
    <row r="23" spans="1:19" ht="13" customHeight="1" x14ac:dyDescent="0.2">
      <c r="A23" s="42"/>
      <c r="B23" s="41"/>
      <c r="C23" s="551"/>
      <c r="D23" s="610"/>
      <c r="E23" s="610"/>
      <c r="F23" s="557"/>
      <c r="H23" s="73"/>
      <c r="I23" s="73"/>
      <c r="J23" s="73"/>
      <c r="K23" s="413"/>
      <c r="L23" s="413"/>
      <c r="M23" s="413"/>
      <c r="N23" s="413"/>
      <c r="O23" s="413"/>
      <c r="P23" s="413"/>
      <c r="Q23" s="413"/>
      <c r="S23" s="43"/>
    </row>
    <row r="24" spans="1:19" ht="14" customHeight="1" x14ac:dyDescent="0.2">
      <c r="A24" s="42"/>
      <c r="B24" s="41"/>
      <c r="C24" s="551"/>
      <c r="D24" s="610"/>
      <c r="E24" s="610"/>
      <c r="F24" s="557"/>
      <c r="H24" s="661" t="s">
        <v>167</v>
      </c>
      <c r="I24" s="661"/>
      <c r="J24" s="661"/>
      <c r="K24" s="413"/>
      <c r="L24" s="413"/>
      <c r="M24" s="413"/>
      <c r="N24" s="413"/>
      <c r="O24" s="413"/>
      <c r="P24" s="413"/>
      <c r="Q24" s="413"/>
      <c r="S24" s="43"/>
    </row>
    <row r="25" spans="1:19" ht="8" customHeight="1" x14ac:dyDescent="0.2">
      <c r="A25" s="42"/>
      <c r="B25" s="41"/>
      <c r="C25" s="551"/>
      <c r="D25" s="610"/>
      <c r="E25" s="610"/>
      <c r="F25" s="557"/>
      <c r="H25" s="661"/>
      <c r="I25" s="661"/>
      <c r="J25" s="661"/>
      <c r="K25" s="413"/>
      <c r="L25" s="413"/>
      <c r="M25" s="413"/>
      <c r="N25" s="413"/>
      <c r="O25" s="413"/>
      <c r="P25" s="413"/>
      <c r="Q25" s="413"/>
      <c r="R25" s="89"/>
      <c r="S25" s="43"/>
    </row>
    <row r="26" spans="1:19" ht="1" customHeight="1" x14ac:dyDescent="0.2">
      <c r="A26" s="42"/>
      <c r="B26" s="41"/>
      <c r="C26" s="551"/>
      <c r="D26" s="610"/>
      <c r="E26" s="610"/>
      <c r="F26" s="557"/>
      <c r="H26" s="661"/>
      <c r="I26" s="661"/>
      <c r="J26" s="661"/>
      <c r="K26" s="413"/>
      <c r="L26" s="413"/>
      <c r="M26" s="413"/>
      <c r="N26" s="413"/>
      <c r="O26" s="413"/>
      <c r="P26" s="413"/>
      <c r="Q26" s="413"/>
      <c r="S26" s="43"/>
    </row>
    <row r="27" spans="1:19" ht="4" customHeight="1" x14ac:dyDescent="0.2">
      <c r="A27" s="42"/>
      <c r="B27" s="41"/>
      <c r="C27" s="552"/>
      <c r="D27" s="611"/>
      <c r="E27" s="611"/>
      <c r="F27" s="558"/>
      <c r="H27" s="661"/>
      <c r="I27" s="661"/>
      <c r="J27" s="661"/>
      <c r="K27" s="413"/>
      <c r="L27" s="413"/>
      <c r="M27" s="413"/>
      <c r="N27" s="413"/>
      <c r="O27" s="413"/>
      <c r="P27" s="413"/>
      <c r="Q27" s="413"/>
      <c r="S27" s="43"/>
    </row>
    <row r="28" spans="1:19" ht="16" customHeight="1" x14ac:dyDescent="0.2">
      <c r="A28" s="42"/>
      <c r="B28" s="41"/>
      <c r="C28" s="32"/>
      <c r="D28" s="32"/>
      <c r="E28" s="32"/>
      <c r="F28" s="47"/>
      <c r="H28" s="661"/>
      <c r="I28" s="661"/>
      <c r="J28" s="661"/>
      <c r="K28" s="413"/>
      <c r="L28" s="413"/>
      <c r="M28" s="413"/>
      <c r="N28" s="413"/>
      <c r="O28" s="413"/>
      <c r="P28" s="413"/>
      <c r="Q28" s="413"/>
      <c r="S28" s="43"/>
    </row>
    <row r="29" spans="1:19" ht="16" customHeight="1" x14ac:dyDescent="0.2">
      <c r="A29" s="42"/>
      <c r="B29" s="41"/>
      <c r="C29" s="550" t="str">
        <f>'14. Prerequisite Steps 1-3'!C47</f>
        <v>✗</v>
      </c>
      <c r="D29" s="609" t="s">
        <v>81</v>
      </c>
      <c r="E29" s="609"/>
      <c r="F29" s="556" t="str">
        <f>'14. Prerequisite Steps 1-3'!F47</f>
        <v>completed: 0/7</v>
      </c>
      <c r="H29" s="661"/>
      <c r="I29" s="661"/>
      <c r="J29" s="661"/>
      <c r="K29" s="413"/>
      <c r="L29" s="413"/>
      <c r="M29" s="413"/>
      <c r="N29" s="413"/>
      <c r="O29" s="413"/>
      <c r="P29" s="413"/>
      <c r="Q29" s="413"/>
      <c r="S29" s="43"/>
    </row>
    <row r="30" spans="1:19" ht="16" customHeight="1" x14ac:dyDescent="0.2">
      <c r="A30" s="42"/>
      <c r="B30" s="50"/>
      <c r="C30" s="551"/>
      <c r="D30" s="610"/>
      <c r="E30" s="610"/>
      <c r="F30" s="557"/>
      <c r="H30" s="661"/>
      <c r="I30" s="661"/>
      <c r="J30" s="661"/>
      <c r="K30" s="675" t="s">
        <v>173</v>
      </c>
      <c r="L30" s="675"/>
      <c r="M30" s="675"/>
      <c r="N30" s="675"/>
      <c r="O30" s="675"/>
      <c r="P30" s="313"/>
      <c r="Q30" s="313"/>
      <c r="S30" s="43"/>
    </row>
    <row r="31" spans="1:19" ht="16" customHeight="1" x14ac:dyDescent="0.2">
      <c r="A31" s="42"/>
      <c r="B31" s="41"/>
      <c r="C31" s="552"/>
      <c r="D31" s="611"/>
      <c r="E31" s="611"/>
      <c r="F31" s="558"/>
      <c r="H31" s="662"/>
      <c r="I31" s="662"/>
      <c r="J31" s="662"/>
      <c r="K31" s="676"/>
      <c r="L31" s="676"/>
      <c r="M31" s="676"/>
      <c r="N31" s="676"/>
      <c r="O31" s="676"/>
      <c r="P31" s="314"/>
      <c r="Q31" s="314"/>
      <c r="S31" s="43"/>
    </row>
    <row r="32" spans="1:19" ht="16" customHeight="1" thickBot="1" x14ac:dyDescent="0.25">
      <c r="A32" s="53"/>
      <c r="H32" s="412" t="str">
        <f>IF(R33=FALSE,"✗",IF(R34=TRUE,"✓","✗"))</f>
        <v>✗</v>
      </c>
      <c r="I32" s="413" t="s">
        <v>317</v>
      </c>
      <c r="J32" s="413"/>
      <c r="K32" s="413"/>
      <c r="L32" s="413"/>
      <c r="M32" s="413"/>
      <c r="N32" s="413"/>
      <c r="O32" s="597"/>
      <c r="P32" s="597"/>
      <c r="Q32" s="597"/>
      <c r="R32" s="22" t="s">
        <v>171</v>
      </c>
      <c r="S32" s="43"/>
    </row>
    <row r="33" spans="1:19" ht="16" customHeight="1" x14ac:dyDescent="0.2">
      <c r="A33" s="604" t="str">
        <f>'14. Prerequisite Steps 1-3'!A56</f>
        <v>🔒</v>
      </c>
      <c r="B33" s="612" t="str">
        <f>'14. Prerequisite Steps 1-3'!B56</f>
        <v>Please complete prerequisite steps 1-3</v>
      </c>
      <c r="C33" s="612"/>
      <c r="D33" s="612"/>
      <c r="E33" s="612"/>
      <c r="F33" s="57"/>
      <c r="H33" s="412"/>
      <c r="I33" s="413"/>
      <c r="J33" s="413"/>
      <c r="K33" s="413"/>
      <c r="L33" s="413"/>
      <c r="M33" s="413"/>
      <c r="N33" s="413"/>
      <c r="O33" s="449" t="s">
        <v>170</v>
      </c>
      <c r="P33" s="450"/>
      <c r="Q33" s="450"/>
      <c r="R33" s="23" t="b">
        <f>ISNUMBER(SEARCH(R32,O33))</f>
        <v>1</v>
      </c>
      <c r="S33" s="43"/>
    </row>
    <row r="34" spans="1:19" ht="16" customHeight="1" x14ac:dyDescent="0.2">
      <c r="A34" s="605"/>
      <c r="B34" s="613"/>
      <c r="C34" s="613"/>
      <c r="D34" s="613"/>
      <c r="E34" s="613"/>
      <c r="F34" s="58"/>
      <c r="H34" s="412"/>
      <c r="I34" s="413"/>
      <c r="J34" s="413"/>
      <c r="K34" s="413"/>
      <c r="L34" s="413"/>
      <c r="M34" s="413"/>
      <c r="N34" s="413"/>
      <c r="O34" s="450"/>
      <c r="P34" s="450"/>
      <c r="Q34" s="450"/>
      <c r="R34" s="23" t="b">
        <v>0</v>
      </c>
      <c r="S34" s="43"/>
    </row>
    <row r="35" spans="1:19" ht="16" customHeight="1" thickBot="1" x14ac:dyDescent="0.25">
      <c r="A35" s="53"/>
      <c r="H35" s="412"/>
      <c r="I35" s="435" t="s">
        <v>173</v>
      </c>
      <c r="J35" s="435"/>
      <c r="K35" s="435"/>
      <c r="L35" s="435"/>
      <c r="M35" s="435"/>
      <c r="O35" s="450"/>
      <c r="P35" s="450"/>
      <c r="Q35" s="450"/>
      <c r="S35" s="43"/>
    </row>
    <row r="36" spans="1:19" ht="16" customHeight="1" x14ac:dyDescent="0.2">
      <c r="A36" s="53"/>
      <c r="B36" s="59"/>
      <c r="C36" s="59"/>
      <c r="D36" s="59"/>
      <c r="E36" s="59"/>
      <c r="F36" s="59"/>
      <c r="H36" s="412"/>
      <c r="I36" s="435"/>
      <c r="J36" s="435"/>
      <c r="K36" s="435"/>
      <c r="L36" s="435"/>
      <c r="M36" s="435"/>
      <c r="O36" s="475" t="str">
        <f>IF(R34=FALSE,"     Confirm evidence link",IF(R33=FALSE,"     Please insert link above","     Evidence link confirmed"))</f>
        <v xml:space="preserve">     Confirm evidence link</v>
      </c>
      <c r="P36" s="475"/>
      <c r="Q36" s="475"/>
      <c r="S36" s="43"/>
    </row>
    <row r="37" spans="1:19" ht="16" customHeight="1" x14ac:dyDescent="0.2">
      <c r="B37" s="42"/>
      <c r="C37" s="550" t="str">
        <f>'15. Step 4. Consideration'!H12</f>
        <v>✗</v>
      </c>
      <c r="D37" s="606" t="s">
        <v>82</v>
      </c>
      <c r="E37" s="606"/>
      <c r="F37" s="556" t="str">
        <f>'14. Prerequisite Steps 1-3'!F60</f>
        <v>completed: 0/4</v>
      </c>
      <c r="H37" s="596"/>
      <c r="I37" s="49"/>
      <c r="J37" s="49"/>
      <c r="K37" s="49"/>
      <c r="L37" s="49"/>
      <c r="M37" s="49"/>
      <c r="N37" s="49"/>
      <c r="O37" s="533"/>
      <c r="P37" s="533"/>
      <c r="Q37" s="533"/>
      <c r="S37" s="43"/>
    </row>
    <row r="38" spans="1:19" ht="16" customHeight="1" thickBot="1" x14ac:dyDescent="0.25">
      <c r="B38" s="61"/>
      <c r="C38" s="551"/>
      <c r="D38" s="607"/>
      <c r="E38" s="607"/>
      <c r="F38" s="557"/>
      <c r="H38" s="412" t="str">
        <f>IF(R39=FALSE,"✗",IF(R40=TRUE,"✓","✗"))</f>
        <v>✗</v>
      </c>
      <c r="I38" s="413" t="s">
        <v>318</v>
      </c>
      <c r="J38" s="413"/>
      <c r="K38" s="413"/>
      <c r="L38" s="413"/>
      <c r="M38" s="413"/>
      <c r="N38" s="413"/>
      <c r="O38" s="597"/>
      <c r="P38" s="597"/>
      <c r="Q38" s="597"/>
      <c r="R38" s="22" t="s">
        <v>171</v>
      </c>
      <c r="S38" s="43"/>
    </row>
    <row r="39" spans="1:19" ht="16" customHeight="1" x14ac:dyDescent="0.2">
      <c r="B39" s="41"/>
      <c r="C39" s="552"/>
      <c r="D39" s="608"/>
      <c r="E39" s="608"/>
      <c r="F39" s="558"/>
      <c r="H39" s="412"/>
      <c r="I39" s="413"/>
      <c r="J39" s="413"/>
      <c r="K39" s="413"/>
      <c r="L39" s="413"/>
      <c r="M39" s="413"/>
      <c r="N39" s="413"/>
      <c r="O39" s="449" t="s">
        <v>170</v>
      </c>
      <c r="P39" s="450"/>
      <c r="Q39" s="450"/>
      <c r="R39" s="23" t="b">
        <f>ISNUMBER(SEARCH(R38,O39))</f>
        <v>1</v>
      </c>
      <c r="S39" s="43"/>
    </row>
    <row r="40" spans="1:19" ht="16" customHeight="1" thickBot="1" x14ac:dyDescent="0.25">
      <c r="A40" s="53"/>
      <c r="H40" s="412"/>
      <c r="I40" s="413"/>
      <c r="J40" s="413"/>
      <c r="K40" s="413"/>
      <c r="L40" s="413"/>
      <c r="M40" s="413"/>
      <c r="N40" s="413"/>
      <c r="O40" s="450"/>
      <c r="P40" s="450"/>
      <c r="Q40" s="450"/>
      <c r="R40" s="23" t="b">
        <v>0</v>
      </c>
      <c r="S40" s="43"/>
    </row>
    <row r="41" spans="1:19" ht="16" customHeight="1" thickBot="1" x14ac:dyDescent="0.25">
      <c r="A41" s="53"/>
      <c r="C41" s="670" t="str">
        <f>H12</f>
        <v>✗</v>
      </c>
      <c r="D41" s="673" t="s">
        <v>83</v>
      </c>
      <c r="E41" s="673"/>
      <c r="F41" s="663" t="str">
        <f>'14. Prerequisite Steps 1-3'!F64</f>
        <v>completed: 0/13</v>
      </c>
      <c r="H41" s="412"/>
      <c r="I41" s="435" t="s">
        <v>173</v>
      </c>
      <c r="J41" s="435"/>
      <c r="K41" s="435"/>
      <c r="L41" s="435"/>
      <c r="M41" s="435"/>
      <c r="O41" s="450"/>
      <c r="P41" s="450"/>
      <c r="Q41" s="450"/>
      <c r="S41" s="43"/>
    </row>
    <row r="42" spans="1:19" ht="16" customHeight="1" x14ac:dyDescent="0.2">
      <c r="A42" s="53"/>
      <c r="B42" s="315"/>
      <c r="C42" s="671"/>
      <c r="D42" s="554"/>
      <c r="E42" s="554"/>
      <c r="F42" s="664"/>
      <c r="H42" s="412"/>
      <c r="I42" s="435"/>
      <c r="J42" s="435"/>
      <c r="K42" s="435"/>
      <c r="L42" s="435"/>
      <c r="M42" s="435"/>
      <c r="O42" s="475" t="str">
        <f>IF(R40=FALSE,"     Confirm evidence link",IF(R39=FALSE,"     Please insert link above","     Evidence link confirmed"))</f>
        <v xml:space="preserve">     Confirm evidence link</v>
      </c>
      <c r="P42" s="475"/>
      <c r="Q42" s="475"/>
      <c r="S42" s="43"/>
    </row>
    <row r="43" spans="1:19" ht="16" customHeight="1" thickBot="1" x14ac:dyDescent="0.25">
      <c r="A43" s="53"/>
      <c r="C43" s="672"/>
      <c r="D43" s="674"/>
      <c r="E43" s="674"/>
      <c r="F43" s="665"/>
      <c r="H43" s="596"/>
      <c r="I43" s="49"/>
      <c r="J43" s="49"/>
      <c r="K43" s="49"/>
      <c r="L43" s="49"/>
      <c r="M43" s="49"/>
      <c r="N43" s="49"/>
      <c r="O43" s="533"/>
      <c r="P43" s="533"/>
      <c r="Q43" s="533"/>
      <c r="S43" s="43"/>
    </row>
    <row r="44" spans="1:19" ht="16" customHeight="1" thickBot="1" x14ac:dyDescent="0.25">
      <c r="A44" s="53"/>
      <c r="E44" s="41"/>
      <c r="H44" s="412" t="str">
        <f>IF(R45=FALSE,"✗",IF(R46=TRUE,"✓","✗"))</f>
        <v>✗</v>
      </c>
      <c r="I44" s="413" t="s">
        <v>319</v>
      </c>
      <c r="J44" s="413"/>
      <c r="K44" s="413"/>
      <c r="L44" s="413"/>
      <c r="M44" s="413"/>
      <c r="N44" s="413"/>
      <c r="O44" s="597"/>
      <c r="P44" s="597"/>
      <c r="Q44" s="597"/>
      <c r="R44" s="74" t="s">
        <v>171</v>
      </c>
      <c r="S44" s="43"/>
    </row>
    <row r="45" spans="1:19" ht="16" customHeight="1" x14ac:dyDescent="0.2">
      <c r="A45" s="53"/>
      <c r="D45" s="668" t="str">
        <f>IF(COUNTIF(H32:H75,"✗")=0,"✓","✗")</f>
        <v>✗</v>
      </c>
      <c r="E45" s="609" t="s">
        <v>320</v>
      </c>
      <c r="F45" s="666"/>
      <c r="H45" s="412"/>
      <c r="I45" s="413"/>
      <c r="J45" s="413"/>
      <c r="K45" s="413"/>
      <c r="L45" s="413"/>
      <c r="M45" s="413"/>
      <c r="N45" s="413"/>
      <c r="O45" s="449" t="s">
        <v>170</v>
      </c>
      <c r="P45" s="450"/>
      <c r="Q45" s="450"/>
      <c r="R45" s="23" t="b">
        <f>ISNUMBER(SEARCH(R44,O45))</f>
        <v>1</v>
      </c>
      <c r="S45" s="43"/>
    </row>
    <row r="46" spans="1:19" ht="16" customHeight="1" x14ac:dyDescent="0.2">
      <c r="A46" s="53"/>
      <c r="D46" s="669"/>
      <c r="E46" s="611"/>
      <c r="F46" s="667"/>
      <c r="H46" s="412"/>
      <c r="I46" s="413"/>
      <c r="J46" s="413"/>
      <c r="K46" s="413"/>
      <c r="L46" s="413"/>
      <c r="M46" s="413"/>
      <c r="N46" s="413"/>
      <c r="O46" s="450"/>
      <c r="P46" s="450"/>
      <c r="Q46" s="450"/>
      <c r="R46" s="23" t="b">
        <v>0</v>
      </c>
      <c r="S46" s="43"/>
    </row>
    <row r="47" spans="1:19" ht="16" customHeight="1" thickBot="1" x14ac:dyDescent="0.25">
      <c r="A47" s="53"/>
      <c r="E47" s="41"/>
      <c r="H47" s="412"/>
      <c r="I47" s="435" t="s">
        <v>173</v>
      </c>
      <c r="J47" s="435"/>
      <c r="K47" s="435"/>
      <c r="L47" s="435"/>
      <c r="M47" s="435"/>
      <c r="O47" s="450"/>
      <c r="P47" s="450"/>
      <c r="Q47" s="450"/>
      <c r="S47" s="43"/>
    </row>
    <row r="48" spans="1:19" ht="16" customHeight="1" x14ac:dyDescent="0.2">
      <c r="A48" s="53"/>
      <c r="D48" s="668" t="str">
        <f>IF(COUNTIF(H81:H98,"✗")=0,"✓","✗")</f>
        <v>✗</v>
      </c>
      <c r="E48" s="609" t="s">
        <v>321</v>
      </c>
      <c r="F48" s="666"/>
      <c r="H48" s="412"/>
      <c r="I48" s="435"/>
      <c r="J48" s="435"/>
      <c r="K48" s="435"/>
      <c r="L48" s="435"/>
      <c r="M48" s="435"/>
      <c r="O48" s="475" t="str">
        <f>IF(R46=FALSE,"     Confirm evidence link",IF(R45=FALSE,"     Please insert link above","     Evidence link confirmed"))</f>
        <v xml:space="preserve">     Confirm evidence link</v>
      </c>
      <c r="P48" s="475"/>
      <c r="Q48" s="475"/>
      <c r="S48" s="43"/>
    </row>
    <row r="49" spans="1:19" ht="16" customHeight="1" x14ac:dyDescent="0.2">
      <c r="A49" s="53"/>
      <c r="D49" s="669"/>
      <c r="E49" s="611"/>
      <c r="F49" s="667"/>
      <c r="H49" s="596"/>
      <c r="I49" s="49"/>
      <c r="J49" s="49"/>
      <c r="K49" s="49"/>
      <c r="L49" s="49"/>
      <c r="M49" s="49"/>
      <c r="N49" s="49"/>
      <c r="O49" s="533"/>
      <c r="P49" s="533"/>
      <c r="Q49" s="533"/>
      <c r="S49" s="43"/>
    </row>
    <row r="50" spans="1:19" ht="16" customHeight="1" thickBot="1" x14ac:dyDescent="0.25">
      <c r="A50" s="53"/>
      <c r="E50" s="41"/>
      <c r="H50" s="534" t="str">
        <f>IF(R51=FALSE,"✗",IF(R52=TRUE,"✓","✗"))</f>
        <v>✗</v>
      </c>
      <c r="I50" s="535" t="s">
        <v>322</v>
      </c>
      <c r="J50" s="535"/>
      <c r="K50" s="535"/>
      <c r="L50" s="535"/>
      <c r="M50" s="535"/>
      <c r="N50" s="535"/>
      <c r="O50" s="634"/>
      <c r="P50" s="634"/>
      <c r="Q50" s="634"/>
      <c r="R50" s="22" t="s">
        <v>171</v>
      </c>
      <c r="S50" s="43"/>
    </row>
    <row r="51" spans="1:19" ht="16" customHeight="1" x14ac:dyDescent="0.2">
      <c r="A51" s="53"/>
      <c r="D51" s="668" t="str">
        <f>IF(COUNTIF(H104:H123,"✗")=0,"✓","✗")</f>
        <v>✗</v>
      </c>
      <c r="E51" s="609" t="s">
        <v>323</v>
      </c>
      <c r="F51" s="666"/>
      <c r="H51" s="412"/>
      <c r="I51" s="413"/>
      <c r="J51" s="413"/>
      <c r="K51" s="413"/>
      <c r="L51" s="413"/>
      <c r="M51" s="413"/>
      <c r="N51" s="413"/>
      <c r="O51" s="449" t="s">
        <v>170</v>
      </c>
      <c r="P51" s="450"/>
      <c r="Q51" s="450"/>
      <c r="R51" s="23" t="b">
        <f>ISNUMBER(SEARCH(R50,O51))</f>
        <v>1</v>
      </c>
      <c r="S51" s="43"/>
    </row>
    <row r="52" spans="1:19" ht="16" customHeight="1" x14ac:dyDescent="0.2">
      <c r="A52" s="53"/>
      <c r="D52" s="669"/>
      <c r="E52" s="611"/>
      <c r="F52" s="667"/>
      <c r="H52" s="412"/>
      <c r="I52" s="413"/>
      <c r="J52" s="413"/>
      <c r="K52" s="413"/>
      <c r="L52" s="413"/>
      <c r="M52" s="413"/>
      <c r="N52" s="413"/>
      <c r="O52" s="450"/>
      <c r="P52" s="450"/>
      <c r="Q52" s="450"/>
      <c r="R52" s="23" t="b">
        <v>0</v>
      </c>
      <c r="S52" s="43"/>
    </row>
    <row r="53" spans="1:19" ht="16" customHeight="1" thickBot="1" x14ac:dyDescent="0.25">
      <c r="A53" s="53"/>
      <c r="C53" s="32"/>
      <c r="D53" s="32"/>
      <c r="E53" s="32"/>
      <c r="F53" s="32"/>
      <c r="H53" s="412"/>
      <c r="I53" s="476" t="s">
        <v>173</v>
      </c>
      <c r="J53" s="476"/>
      <c r="K53" s="476"/>
      <c r="L53" s="476"/>
      <c r="M53" s="476"/>
      <c r="O53" s="450"/>
      <c r="P53" s="450"/>
      <c r="Q53" s="450"/>
      <c r="S53" s="43"/>
    </row>
    <row r="54" spans="1:19" ht="16" customHeight="1" x14ac:dyDescent="0.2">
      <c r="A54" s="53"/>
      <c r="C54" s="550" t="str">
        <f>'17. Step 6. Willingness'!H12</f>
        <v>✗</v>
      </c>
      <c r="D54" s="606" t="s">
        <v>84</v>
      </c>
      <c r="E54" s="606"/>
      <c r="F54" s="556" t="str">
        <f>'14. Prerequisite Steps 1-3'!F68</f>
        <v>completed: 0/5</v>
      </c>
      <c r="H54" s="412"/>
      <c r="I54" s="476"/>
      <c r="J54" s="476"/>
      <c r="K54" s="476"/>
      <c r="L54" s="476"/>
      <c r="M54" s="476"/>
      <c r="O54" s="475" t="str">
        <f>IF(R52=FALSE,"     Confirm evidence link.",IF(R51=FALSE,"     Please insert link above","     Evidence link confirmed"))</f>
        <v xml:space="preserve">     Confirm evidence link.</v>
      </c>
      <c r="P54" s="475"/>
      <c r="Q54" s="475"/>
      <c r="S54" s="43"/>
    </row>
    <row r="55" spans="1:19" ht="16" customHeight="1" x14ac:dyDescent="0.2">
      <c r="B55" s="62"/>
      <c r="C55" s="551"/>
      <c r="D55" s="607"/>
      <c r="E55" s="607"/>
      <c r="F55" s="557"/>
      <c r="H55" s="596"/>
      <c r="I55" s="49"/>
      <c r="J55" s="49"/>
      <c r="K55" s="49"/>
      <c r="L55" s="49"/>
      <c r="M55" s="49"/>
      <c r="N55" s="49"/>
      <c r="O55" s="533"/>
      <c r="P55" s="533"/>
      <c r="Q55" s="533"/>
      <c r="S55" s="43"/>
    </row>
    <row r="56" spans="1:19" ht="16" customHeight="1" thickBot="1" x14ac:dyDescent="0.25">
      <c r="B56" s="41"/>
      <c r="C56" s="552"/>
      <c r="D56" s="608"/>
      <c r="E56" s="608"/>
      <c r="F56" s="558"/>
      <c r="H56" s="412" t="str">
        <f>IF(R57=FALSE,"✗",IF(R58=TRUE,"✓","✗"))</f>
        <v>✗</v>
      </c>
      <c r="I56" s="413" t="s">
        <v>324</v>
      </c>
      <c r="J56" s="413"/>
      <c r="K56" s="413"/>
      <c r="L56" s="413"/>
      <c r="M56" s="413"/>
      <c r="N56" s="413"/>
      <c r="O56" s="597"/>
      <c r="P56" s="597"/>
      <c r="Q56" s="597"/>
      <c r="R56" s="22" t="s">
        <v>171</v>
      </c>
      <c r="S56" s="43"/>
    </row>
    <row r="57" spans="1:19" ht="16" customHeight="1" x14ac:dyDescent="0.2">
      <c r="B57" s="41"/>
      <c r="C57" s="32"/>
      <c r="F57" s="47"/>
      <c r="H57" s="412"/>
      <c r="I57" s="413"/>
      <c r="J57" s="413"/>
      <c r="K57" s="413"/>
      <c r="L57" s="413"/>
      <c r="M57" s="413"/>
      <c r="N57" s="413"/>
      <c r="O57" s="449" t="s">
        <v>170</v>
      </c>
      <c r="P57" s="450"/>
      <c r="Q57" s="450"/>
      <c r="R57" s="23" t="b">
        <f>ISNUMBER(SEARCH(R56,O57))</f>
        <v>1</v>
      </c>
      <c r="S57" s="43"/>
    </row>
    <row r="58" spans="1:19" ht="16" customHeight="1" x14ac:dyDescent="0.2">
      <c r="B58" s="41"/>
      <c r="C58" s="550" t="str">
        <f>'18. Step 7. Negotiations'!H12</f>
        <v>✗</v>
      </c>
      <c r="D58" s="606" t="s">
        <v>85</v>
      </c>
      <c r="E58" s="606"/>
      <c r="F58" s="556" t="str">
        <f>'14. Prerequisite Steps 1-3'!F72</f>
        <v>completed: 0/6</v>
      </c>
      <c r="H58" s="412"/>
      <c r="I58" s="413"/>
      <c r="J58" s="413"/>
      <c r="K58" s="413"/>
      <c r="L58" s="413"/>
      <c r="M58" s="413"/>
      <c r="N58" s="413"/>
      <c r="O58" s="450"/>
      <c r="P58" s="450"/>
      <c r="Q58" s="450"/>
      <c r="R58" s="23" t="b">
        <v>0</v>
      </c>
      <c r="S58" s="43"/>
    </row>
    <row r="59" spans="1:19" ht="16" customHeight="1" thickBot="1" x14ac:dyDescent="0.25">
      <c r="B59" s="50"/>
      <c r="C59" s="551"/>
      <c r="D59" s="607"/>
      <c r="E59" s="607"/>
      <c r="F59" s="557"/>
      <c r="H59" s="412"/>
      <c r="I59" s="435" t="s">
        <v>173</v>
      </c>
      <c r="J59" s="435"/>
      <c r="K59" s="435"/>
      <c r="L59" s="435"/>
      <c r="M59" s="435"/>
      <c r="O59" s="450"/>
      <c r="P59" s="450"/>
      <c r="Q59" s="450"/>
      <c r="S59" s="43"/>
    </row>
    <row r="60" spans="1:19" ht="16" customHeight="1" x14ac:dyDescent="0.2">
      <c r="B60" s="41"/>
      <c r="C60" s="552"/>
      <c r="D60" s="608"/>
      <c r="E60" s="608"/>
      <c r="F60" s="558"/>
      <c r="H60" s="412"/>
      <c r="I60" s="435"/>
      <c r="J60" s="435"/>
      <c r="K60" s="435"/>
      <c r="L60" s="435"/>
      <c r="M60" s="435"/>
      <c r="O60" s="475" t="str">
        <f>IF(R58=FALSE,"     Confirm evidence link",IF(R57=FALSE,"     Please insert link above","     Evidence link confirmed"))</f>
        <v xml:space="preserve">     Confirm evidence link</v>
      </c>
      <c r="P60" s="475"/>
      <c r="Q60" s="475"/>
      <c r="S60" s="43"/>
    </row>
    <row r="61" spans="1:19" ht="16" customHeight="1" x14ac:dyDescent="0.2">
      <c r="B61" s="41"/>
      <c r="C61" s="32"/>
      <c r="D61" s="32"/>
      <c r="E61" s="32"/>
      <c r="F61" s="47"/>
      <c r="H61" s="596"/>
      <c r="I61" s="49"/>
      <c r="J61" s="49"/>
      <c r="K61" s="49"/>
      <c r="L61" s="49"/>
      <c r="M61" s="49"/>
      <c r="N61" s="49"/>
      <c r="O61" s="533"/>
      <c r="P61" s="533"/>
      <c r="Q61" s="533"/>
      <c r="S61" s="43"/>
    </row>
    <row r="62" spans="1:19" ht="16" customHeight="1" thickBot="1" x14ac:dyDescent="0.25">
      <c r="B62" s="41"/>
      <c r="C62" s="550" t="str">
        <f>'19. Step 8. Sustainability'!$H$12</f>
        <v>✗</v>
      </c>
      <c r="D62" s="606" t="s">
        <v>279</v>
      </c>
      <c r="E62" s="606"/>
      <c r="F62" s="556" t="str">
        <f>'14. Prerequisite Steps 1-3'!F76</f>
        <v>completed: 0/12</v>
      </c>
      <c r="H62" s="412" t="str">
        <f>IF(R63=FALSE,"✗",IF(R64=TRUE,"✓","✗"))</f>
        <v>✗</v>
      </c>
      <c r="I62" s="413" t="s">
        <v>325</v>
      </c>
      <c r="J62" s="413"/>
      <c r="K62" s="413"/>
      <c r="L62" s="413"/>
      <c r="M62" s="413"/>
      <c r="N62" s="413"/>
      <c r="O62" s="597"/>
      <c r="P62" s="597"/>
      <c r="Q62" s="597"/>
      <c r="R62" s="74" t="s">
        <v>171</v>
      </c>
      <c r="S62" s="43"/>
    </row>
    <row r="63" spans="1:19" ht="16" customHeight="1" x14ac:dyDescent="0.2">
      <c r="B63" s="50"/>
      <c r="C63" s="551"/>
      <c r="D63" s="607"/>
      <c r="E63" s="607"/>
      <c r="F63" s="557"/>
      <c r="H63" s="412"/>
      <c r="I63" s="413"/>
      <c r="J63" s="413"/>
      <c r="K63" s="413"/>
      <c r="L63" s="413"/>
      <c r="M63" s="413"/>
      <c r="N63" s="413"/>
      <c r="O63" s="449" t="s">
        <v>170</v>
      </c>
      <c r="P63" s="450"/>
      <c r="Q63" s="450"/>
      <c r="R63" s="23" t="b">
        <f>ISNUMBER(SEARCH(R62,O63))</f>
        <v>1</v>
      </c>
      <c r="S63" s="43"/>
    </row>
    <row r="64" spans="1:19" ht="16" customHeight="1" x14ac:dyDescent="0.2">
      <c r="C64" s="552"/>
      <c r="D64" s="608"/>
      <c r="E64" s="608"/>
      <c r="F64" s="558"/>
      <c r="H64" s="412"/>
      <c r="I64" s="413"/>
      <c r="J64" s="413"/>
      <c r="K64" s="413"/>
      <c r="L64" s="413"/>
      <c r="M64" s="413"/>
      <c r="N64" s="413"/>
      <c r="O64" s="450"/>
      <c r="P64" s="450"/>
      <c r="Q64" s="450"/>
      <c r="R64" s="23" t="b">
        <v>0</v>
      </c>
    </row>
    <row r="65" spans="8:18" ht="16" customHeight="1" thickBot="1" x14ac:dyDescent="0.25">
      <c r="H65" s="412"/>
      <c r="I65" s="435" t="s">
        <v>173</v>
      </c>
      <c r="J65" s="435"/>
      <c r="K65" s="435"/>
      <c r="L65" s="435"/>
      <c r="M65" s="435"/>
      <c r="O65" s="450"/>
      <c r="P65" s="450"/>
      <c r="Q65" s="450"/>
    </row>
    <row r="66" spans="8:18" ht="16" customHeight="1" x14ac:dyDescent="0.2">
      <c r="H66" s="412"/>
      <c r="I66" s="435"/>
      <c r="J66" s="435"/>
      <c r="K66" s="435"/>
      <c r="L66" s="435"/>
      <c r="M66" s="435"/>
      <c r="O66" s="475" t="str">
        <f>IF(R64=FALSE,"     Confirm evidence link",IF(R63=FALSE,"     Please insert link above","     Evidence link confirmed"))</f>
        <v xml:space="preserve">     Confirm evidence link</v>
      </c>
      <c r="P66" s="475"/>
      <c r="Q66" s="475"/>
    </row>
    <row r="67" spans="8:18" ht="16" customHeight="1" x14ac:dyDescent="0.2">
      <c r="H67" s="596"/>
      <c r="I67" s="49"/>
      <c r="J67" s="49"/>
      <c r="K67" s="49"/>
      <c r="L67" s="49"/>
      <c r="M67" s="49"/>
      <c r="N67" s="49"/>
      <c r="O67" s="533"/>
      <c r="P67" s="533"/>
      <c r="Q67" s="533"/>
    </row>
    <row r="68" spans="8:18" ht="16" customHeight="1" thickBot="1" x14ac:dyDescent="0.25">
      <c r="H68" s="534" t="str">
        <f>IF(R69=FALSE,"✗",IF(R72=TRUE,"✓","✗"))</f>
        <v>✗</v>
      </c>
      <c r="I68" s="535" t="s">
        <v>326</v>
      </c>
      <c r="J68" s="535"/>
      <c r="K68" s="535"/>
      <c r="L68" s="535"/>
      <c r="M68" s="535"/>
      <c r="N68" s="535"/>
      <c r="O68" s="634"/>
      <c r="P68" s="634"/>
      <c r="Q68" s="634"/>
      <c r="R68" s="22" t="s">
        <v>171</v>
      </c>
    </row>
    <row r="69" spans="8:18" ht="16" customHeight="1" x14ac:dyDescent="0.2">
      <c r="H69" s="412"/>
      <c r="I69" s="413"/>
      <c r="J69" s="413"/>
      <c r="K69" s="413"/>
      <c r="L69" s="413"/>
      <c r="M69" s="413"/>
      <c r="N69" s="413"/>
      <c r="O69" s="650" t="s">
        <v>170</v>
      </c>
      <c r="P69" s="651"/>
      <c r="Q69" s="652"/>
      <c r="R69" s="23" t="b">
        <f>ISNUMBER(SEARCH(R68,O69))</f>
        <v>1</v>
      </c>
    </row>
    <row r="70" spans="8:18" ht="16" customHeight="1" x14ac:dyDescent="0.2">
      <c r="H70" s="412"/>
      <c r="I70" s="413"/>
      <c r="J70" s="413"/>
      <c r="K70" s="413"/>
      <c r="L70" s="413"/>
      <c r="M70" s="413"/>
      <c r="N70" s="413"/>
      <c r="O70" s="653"/>
      <c r="P70" s="654"/>
      <c r="Q70" s="655"/>
    </row>
    <row r="71" spans="8:18" ht="16" customHeight="1" x14ac:dyDescent="0.2">
      <c r="H71" s="412"/>
      <c r="I71" s="413"/>
      <c r="J71" s="413"/>
      <c r="K71" s="413"/>
      <c r="L71" s="413"/>
      <c r="M71" s="413"/>
      <c r="N71" s="413"/>
      <c r="O71" s="653"/>
      <c r="P71" s="654"/>
      <c r="Q71" s="655"/>
    </row>
    <row r="72" spans="8:18" ht="16" customHeight="1" x14ac:dyDescent="0.2">
      <c r="H72" s="412"/>
      <c r="I72" s="413"/>
      <c r="J72" s="413"/>
      <c r="K72" s="413"/>
      <c r="L72" s="413"/>
      <c r="M72" s="413"/>
      <c r="N72" s="413"/>
      <c r="O72" s="653"/>
      <c r="P72" s="654"/>
      <c r="Q72" s="655"/>
      <c r="R72" s="23" t="b">
        <v>0</v>
      </c>
    </row>
    <row r="73" spans="8:18" ht="16" customHeight="1" thickBot="1" x14ac:dyDescent="0.25">
      <c r="H73" s="412"/>
      <c r="I73" s="476" t="s">
        <v>173</v>
      </c>
      <c r="J73" s="476"/>
      <c r="K73" s="476"/>
      <c r="L73" s="476"/>
      <c r="M73" s="476"/>
      <c r="O73" s="656"/>
      <c r="P73" s="657"/>
      <c r="Q73" s="658"/>
    </row>
    <row r="74" spans="8:18" ht="16" customHeight="1" x14ac:dyDescent="0.2">
      <c r="H74" s="412"/>
      <c r="I74" s="476"/>
      <c r="J74" s="476"/>
      <c r="K74" s="476"/>
      <c r="L74" s="476"/>
      <c r="M74" s="476"/>
      <c r="O74" s="475" t="str">
        <f>IF(R72=FALSE,"     Confirm evidence link",IF(R69=FALSE,"     Please insert link above","     Evidence link confirmed"))</f>
        <v xml:space="preserve">     Confirm evidence link</v>
      </c>
      <c r="P74" s="475"/>
      <c r="Q74" s="475"/>
    </row>
    <row r="75" spans="8:18" ht="16" customHeight="1" thickBot="1" x14ac:dyDescent="0.25">
      <c r="H75" s="649"/>
      <c r="I75" s="316"/>
      <c r="J75" s="316"/>
      <c r="K75" s="316"/>
      <c r="L75" s="316"/>
      <c r="M75" s="316"/>
      <c r="N75" s="316"/>
      <c r="O75" s="659"/>
      <c r="P75" s="659"/>
      <c r="Q75" s="659"/>
    </row>
    <row r="76" spans="8:18" ht="16" customHeight="1" thickBot="1" x14ac:dyDescent="0.25">
      <c r="H76" s="645" t="s">
        <v>327</v>
      </c>
      <c r="I76" s="645"/>
      <c r="J76" s="645"/>
      <c r="K76" s="645"/>
      <c r="L76" s="645"/>
      <c r="M76" s="645"/>
      <c r="N76" s="645"/>
      <c r="O76" s="645"/>
      <c r="P76" s="645"/>
      <c r="Q76" s="645"/>
    </row>
    <row r="77" spans="8:18" ht="16" customHeight="1" x14ac:dyDescent="0.2">
      <c r="H77" s="646" t="s">
        <v>165</v>
      </c>
      <c r="I77" s="646"/>
      <c r="J77" s="646"/>
      <c r="K77" s="648" t="s">
        <v>328</v>
      </c>
      <c r="L77" s="648"/>
      <c r="M77" s="648"/>
      <c r="N77" s="648"/>
      <c r="O77" s="648"/>
      <c r="P77" s="648"/>
      <c r="Q77" s="648"/>
    </row>
    <row r="78" spans="8:18" ht="16" customHeight="1" x14ac:dyDescent="0.2">
      <c r="H78" s="540"/>
      <c r="I78" s="540"/>
      <c r="J78" s="540"/>
      <c r="K78" s="448"/>
      <c r="L78" s="448"/>
      <c r="M78" s="448"/>
      <c r="N78" s="448"/>
      <c r="O78" s="448"/>
      <c r="P78" s="448"/>
      <c r="Q78" s="448"/>
    </row>
    <row r="79" spans="8:18" ht="16" customHeight="1" x14ac:dyDescent="0.2">
      <c r="H79" s="540"/>
      <c r="I79" s="540"/>
      <c r="J79" s="540"/>
      <c r="K79" s="448"/>
      <c r="L79" s="448"/>
      <c r="M79" s="448"/>
      <c r="N79" s="448"/>
      <c r="O79" s="448"/>
      <c r="P79" s="448"/>
      <c r="Q79" s="448"/>
    </row>
    <row r="80" spans="8:18" ht="16" customHeight="1" x14ac:dyDescent="0.2">
      <c r="H80" s="647"/>
      <c r="I80" s="647"/>
      <c r="J80" s="647"/>
      <c r="K80" s="533"/>
      <c r="L80" s="533"/>
      <c r="M80" s="533"/>
      <c r="N80" s="533"/>
      <c r="O80" s="533"/>
      <c r="P80" s="533"/>
      <c r="Q80" s="533"/>
    </row>
    <row r="81" spans="8:18" ht="16" customHeight="1" thickBot="1" x14ac:dyDescent="0.25">
      <c r="H81" s="412" t="str">
        <f>IF(R82=FALSE,"✗",IF(R83=TRUE,"✓","✗"))</f>
        <v>✗</v>
      </c>
      <c r="I81" s="413" t="s">
        <v>329</v>
      </c>
      <c r="J81" s="413"/>
      <c r="K81" s="413"/>
      <c r="L81" s="413"/>
      <c r="M81" s="413"/>
      <c r="N81" s="413"/>
      <c r="O81" s="597"/>
      <c r="P81" s="597"/>
      <c r="Q81" s="597"/>
      <c r="R81" s="22" t="s">
        <v>171</v>
      </c>
    </row>
    <row r="82" spans="8:18" ht="16" customHeight="1" x14ac:dyDescent="0.2">
      <c r="H82" s="412"/>
      <c r="I82" s="413"/>
      <c r="J82" s="413"/>
      <c r="K82" s="413"/>
      <c r="L82" s="413"/>
      <c r="M82" s="413"/>
      <c r="N82" s="413"/>
      <c r="O82" s="449" t="s">
        <v>170</v>
      </c>
      <c r="P82" s="450"/>
      <c r="Q82" s="450"/>
      <c r="R82" s="23" t="b">
        <f>ISNUMBER(SEARCH(R81,O82))</f>
        <v>1</v>
      </c>
    </row>
    <row r="83" spans="8:18" ht="16" customHeight="1" x14ac:dyDescent="0.2">
      <c r="H83" s="412"/>
      <c r="I83" s="413"/>
      <c r="J83" s="413"/>
      <c r="K83" s="413"/>
      <c r="L83" s="413"/>
      <c r="M83" s="413"/>
      <c r="N83" s="413"/>
      <c r="O83" s="450"/>
      <c r="P83" s="450"/>
      <c r="Q83" s="450"/>
      <c r="R83" s="23" t="b">
        <v>0</v>
      </c>
    </row>
    <row r="84" spans="8:18" ht="16" customHeight="1" thickBot="1" x14ac:dyDescent="0.25">
      <c r="H84" s="412"/>
      <c r="I84" s="435" t="s">
        <v>173</v>
      </c>
      <c r="J84" s="435"/>
      <c r="K84" s="435"/>
      <c r="L84" s="435"/>
      <c r="M84" s="435"/>
      <c r="O84" s="450"/>
      <c r="P84" s="450"/>
      <c r="Q84" s="450"/>
    </row>
    <row r="85" spans="8:18" ht="16" customHeight="1" x14ac:dyDescent="0.2">
      <c r="H85" s="412"/>
      <c r="I85" s="435"/>
      <c r="J85" s="435"/>
      <c r="K85" s="435"/>
      <c r="L85" s="435"/>
      <c r="M85" s="435"/>
      <c r="O85" s="475" t="str">
        <f>IF(R83=FALSE,"     Confirm evidence link",IF(R82=FALSE,"     Please insert link above","     Evidence link confirmed"))</f>
        <v xml:space="preserve">     Confirm evidence link</v>
      </c>
      <c r="P85" s="475"/>
      <c r="Q85" s="475"/>
    </row>
    <row r="86" spans="8:18" ht="16" customHeight="1" x14ac:dyDescent="0.2">
      <c r="H86" s="596"/>
      <c r="I86" s="49"/>
      <c r="J86" s="49"/>
      <c r="K86" s="49"/>
      <c r="L86" s="49"/>
      <c r="M86" s="49"/>
      <c r="N86" s="49"/>
      <c r="O86" s="533"/>
      <c r="P86" s="533"/>
      <c r="Q86" s="533"/>
    </row>
    <row r="87" spans="8:18" ht="16" customHeight="1" thickBot="1" x14ac:dyDescent="0.25">
      <c r="H87" s="412" t="str">
        <f>IF(R88=FALSE,"✗",IF(R89=TRUE,"✓","✗"))</f>
        <v>✗</v>
      </c>
      <c r="I87" s="413" t="s">
        <v>330</v>
      </c>
      <c r="J87" s="413"/>
      <c r="K87" s="413"/>
      <c r="L87" s="413"/>
      <c r="M87" s="413"/>
      <c r="N87" s="413"/>
      <c r="O87" s="597"/>
      <c r="P87" s="597"/>
      <c r="Q87" s="597"/>
      <c r="R87" s="22" t="s">
        <v>171</v>
      </c>
    </row>
    <row r="88" spans="8:18" ht="16" customHeight="1" x14ac:dyDescent="0.2">
      <c r="H88" s="412"/>
      <c r="I88" s="413"/>
      <c r="J88" s="413"/>
      <c r="K88" s="413"/>
      <c r="L88" s="413"/>
      <c r="M88" s="413"/>
      <c r="N88" s="413"/>
      <c r="O88" s="449" t="s">
        <v>170</v>
      </c>
      <c r="P88" s="450"/>
      <c r="Q88" s="450"/>
      <c r="R88" s="23" t="b">
        <f>ISNUMBER(SEARCH(R87,O86))</f>
        <v>0</v>
      </c>
    </row>
    <row r="89" spans="8:18" ht="16" customHeight="1" x14ac:dyDescent="0.2">
      <c r="H89" s="412"/>
      <c r="I89" s="413"/>
      <c r="J89" s="413"/>
      <c r="K89" s="413"/>
      <c r="L89" s="413"/>
      <c r="M89" s="413"/>
      <c r="N89" s="413"/>
      <c r="O89" s="450"/>
      <c r="P89" s="450"/>
      <c r="Q89" s="450"/>
      <c r="R89" s="23" t="b">
        <v>0</v>
      </c>
    </row>
    <row r="90" spans="8:18" ht="16" customHeight="1" thickBot="1" x14ac:dyDescent="0.25">
      <c r="H90" s="412"/>
      <c r="I90" s="435" t="s">
        <v>173</v>
      </c>
      <c r="J90" s="435"/>
      <c r="K90" s="435"/>
      <c r="L90" s="435"/>
      <c r="M90" s="435"/>
      <c r="O90" s="450"/>
      <c r="P90" s="450"/>
      <c r="Q90" s="450"/>
    </row>
    <row r="91" spans="8:18" ht="16" customHeight="1" x14ac:dyDescent="0.2">
      <c r="H91" s="412"/>
      <c r="I91" s="435"/>
      <c r="J91" s="435"/>
      <c r="K91" s="435"/>
      <c r="L91" s="435"/>
      <c r="M91" s="435"/>
      <c r="O91" s="475" t="str">
        <f>IF(R89=FALSE,"     Confirm evidence link",IF(R88=FALSE,"     Please insert link above","     Evidence link confirmed"))</f>
        <v xml:space="preserve">     Confirm evidence link</v>
      </c>
      <c r="P91" s="475"/>
      <c r="Q91" s="475"/>
    </row>
    <row r="92" spans="8:18" ht="16" customHeight="1" x14ac:dyDescent="0.2">
      <c r="H92" s="596"/>
      <c r="I92" s="49"/>
      <c r="J92" s="49"/>
      <c r="K92" s="49"/>
      <c r="L92" s="49"/>
      <c r="M92" s="49"/>
      <c r="N92" s="49"/>
      <c r="O92" s="533"/>
      <c r="P92" s="533"/>
      <c r="Q92" s="533"/>
    </row>
    <row r="93" spans="8:18" ht="16" customHeight="1" thickBot="1" x14ac:dyDescent="0.25">
      <c r="H93" s="412" t="str">
        <f>IF(R94=FALSE,"✗",IF(R95=TRUE,"✓","✗"))</f>
        <v>✗</v>
      </c>
      <c r="I93" s="413" t="s">
        <v>331</v>
      </c>
      <c r="J93" s="413"/>
      <c r="K93" s="413"/>
      <c r="L93" s="413"/>
      <c r="M93" s="413"/>
      <c r="N93" s="413"/>
      <c r="O93" s="597"/>
      <c r="P93" s="597"/>
      <c r="Q93" s="597"/>
      <c r="R93" s="74" t="s">
        <v>171</v>
      </c>
    </row>
    <row r="94" spans="8:18" ht="16" customHeight="1" x14ac:dyDescent="0.2">
      <c r="H94" s="412"/>
      <c r="I94" s="413"/>
      <c r="J94" s="413"/>
      <c r="K94" s="413"/>
      <c r="L94" s="413"/>
      <c r="M94" s="413"/>
      <c r="N94" s="413"/>
      <c r="O94" s="449" t="s">
        <v>170</v>
      </c>
      <c r="P94" s="450"/>
      <c r="Q94" s="450"/>
      <c r="R94" s="23" t="b">
        <f>ISNUMBER(SEARCH(R93,O94))</f>
        <v>1</v>
      </c>
    </row>
    <row r="95" spans="8:18" ht="16" customHeight="1" x14ac:dyDescent="0.2">
      <c r="H95" s="412"/>
      <c r="I95" s="413"/>
      <c r="J95" s="413"/>
      <c r="K95" s="413"/>
      <c r="L95" s="413"/>
      <c r="M95" s="413"/>
      <c r="N95" s="413"/>
      <c r="O95" s="450"/>
      <c r="P95" s="450"/>
      <c r="Q95" s="450"/>
      <c r="R95" s="23" t="b">
        <v>0</v>
      </c>
    </row>
    <row r="96" spans="8:18" ht="16" customHeight="1" thickBot="1" x14ac:dyDescent="0.25">
      <c r="H96" s="412"/>
      <c r="I96" s="435" t="s">
        <v>173</v>
      </c>
      <c r="J96" s="435"/>
      <c r="K96" s="435"/>
      <c r="L96" s="435"/>
      <c r="M96" s="435"/>
      <c r="O96" s="450"/>
      <c r="P96" s="450"/>
      <c r="Q96" s="450"/>
    </row>
    <row r="97" spans="8:18" ht="16" customHeight="1" x14ac:dyDescent="0.2">
      <c r="H97" s="412"/>
      <c r="I97" s="435"/>
      <c r="J97" s="435"/>
      <c r="K97" s="435"/>
      <c r="L97" s="435"/>
      <c r="M97" s="435"/>
      <c r="O97" s="475" t="str">
        <f>IF(R95=FALSE,"     Confirm evidence link",IF(R94=FALSE,"     Please insert link above","     Evidence link confirmed"))</f>
        <v xml:space="preserve">     Confirm evidence link</v>
      </c>
      <c r="P97" s="475"/>
      <c r="Q97" s="475"/>
    </row>
    <row r="98" spans="8:18" ht="16" customHeight="1" x14ac:dyDescent="0.2">
      <c r="H98" s="596"/>
      <c r="I98" s="49"/>
      <c r="J98" s="49"/>
      <c r="K98" s="49"/>
      <c r="L98" s="49"/>
      <c r="M98" s="49"/>
      <c r="N98" s="49"/>
      <c r="O98" s="533"/>
      <c r="P98" s="533"/>
      <c r="Q98" s="533"/>
    </row>
    <row r="99" spans="8:18" ht="16" customHeight="1" thickBot="1" x14ac:dyDescent="0.25">
      <c r="H99" s="645" t="s">
        <v>332</v>
      </c>
      <c r="I99" s="645"/>
      <c r="J99" s="645"/>
      <c r="K99" s="645"/>
      <c r="L99" s="645"/>
      <c r="M99" s="645"/>
      <c r="N99" s="645"/>
      <c r="O99" s="645"/>
      <c r="P99" s="645"/>
      <c r="Q99" s="645"/>
    </row>
    <row r="100" spans="8:18" ht="16" customHeight="1" x14ac:dyDescent="0.2">
      <c r="H100" s="646" t="s">
        <v>165</v>
      </c>
      <c r="I100" s="646"/>
      <c r="J100" s="646"/>
      <c r="K100" s="648" t="s">
        <v>333</v>
      </c>
      <c r="L100" s="648"/>
      <c r="M100" s="648"/>
      <c r="N100" s="648"/>
      <c r="O100" s="648"/>
      <c r="P100" s="648"/>
      <c r="Q100" s="648"/>
    </row>
    <row r="101" spans="8:18" ht="16" customHeight="1" x14ac:dyDescent="0.2">
      <c r="H101" s="540"/>
      <c r="I101" s="540"/>
      <c r="J101" s="540"/>
      <c r="K101" s="448"/>
      <c r="L101" s="448"/>
      <c r="M101" s="448"/>
      <c r="N101" s="448"/>
      <c r="O101" s="448"/>
      <c r="P101" s="448"/>
      <c r="Q101" s="448"/>
    </row>
    <row r="102" spans="8:18" ht="16" customHeight="1" x14ac:dyDescent="0.2">
      <c r="H102" s="540"/>
      <c r="I102" s="540"/>
      <c r="J102" s="540"/>
      <c r="K102" s="448"/>
      <c r="L102" s="448"/>
      <c r="M102" s="448"/>
      <c r="N102" s="448"/>
      <c r="O102" s="448"/>
      <c r="P102" s="448"/>
      <c r="Q102" s="448"/>
    </row>
    <row r="103" spans="8:18" ht="16" customHeight="1" x14ac:dyDescent="0.2">
      <c r="H103" s="647"/>
      <c r="I103" s="647"/>
      <c r="J103" s="647"/>
      <c r="K103" s="533"/>
      <c r="L103" s="533"/>
      <c r="M103" s="533"/>
      <c r="N103" s="533"/>
      <c r="O103" s="533"/>
      <c r="P103" s="533"/>
      <c r="Q103" s="533"/>
    </row>
    <row r="104" spans="8:18" ht="16" customHeight="1" x14ac:dyDescent="0.2">
      <c r="H104" s="534" t="str">
        <f>IF(R107=FALSE,"✗",IF(R108=TRUE,"✓","✗"))</f>
        <v>✗</v>
      </c>
      <c r="I104" s="644" t="s">
        <v>334</v>
      </c>
      <c r="J104" s="644"/>
      <c r="K104" s="644"/>
      <c r="L104" s="644"/>
      <c r="M104" s="644"/>
      <c r="N104" s="644"/>
      <c r="O104" s="78"/>
      <c r="P104" s="78"/>
      <c r="Q104" s="78"/>
    </row>
    <row r="105" spans="8:18" ht="16" customHeight="1" thickBot="1" x14ac:dyDescent="0.25">
      <c r="H105" s="412"/>
      <c r="I105" s="580"/>
      <c r="J105" s="580"/>
      <c r="K105" s="580"/>
      <c r="L105" s="580"/>
      <c r="M105" s="580"/>
      <c r="N105" s="580"/>
      <c r="O105" s="597"/>
      <c r="P105" s="597"/>
      <c r="Q105" s="597"/>
    </row>
    <row r="106" spans="8:18" ht="16" customHeight="1" x14ac:dyDescent="0.2">
      <c r="H106" s="412"/>
      <c r="I106" s="580"/>
      <c r="J106" s="580"/>
      <c r="K106" s="580"/>
      <c r="L106" s="580"/>
      <c r="M106" s="580"/>
      <c r="N106" s="580"/>
      <c r="O106" s="449" t="s">
        <v>170</v>
      </c>
      <c r="P106" s="450"/>
      <c r="Q106" s="450"/>
      <c r="R106" s="22" t="s">
        <v>171</v>
      </c>
    </row>
    <row r="107" spans="8:18" ht="16" customHeight="1" x14ac:dyDescent="0.2">
      <c r="H107" s="412"/>
      <c r="I107" s="580"/>
      <c r="J107" s="580"/>
      <c r="K107" s="580"/>
      <c r="L107" s="580"/>
      <c r="M107" s="580"/>
      <c r="N107" s="580"/>
      <c r="O107" s="450"/>
      <c r="P107" s="450"/>
      <c r="Q107" s="450"/>
      <c r="R107" s="23" t="b">
        <f>ISNUMBER(SEARCH(R106,O106))</f>
        <v>1</v>
      </c>
    </row>
    <row r="108" spans="8:18" ht="16" customHeight="1" thickBot="1" x14ac:dyDescent="0.25">
      <c r="H108" s="412"/>
      <c r="I108" s="580"/>
      <c r="J108" s="580"/>
      <c r="K108" s="580"/>
      <c r="L108" s="580"/>
      <c r="M108" s="580"/>
      <c r="N108" s="580"/>
      <c r="O108" s="450"/>
      <c r="P108" s="450"/>
      <c r="Q108" s="450"/>
      <c r="R108" s="23" t="b">
        <v>0</v>
      </c>
    </row>
    <row r="109" spans="8:18" ht="16" customHeight="1" x14ac:dyDescent="0.2">
      <c r="H109" s="412"/>
      <c r="I109" s="435" t="s">
        <v>173</v>
      </c>
      <c r="J109" s="435"/>
      <c r="K109" s="435"/>
      <c r="L109" s="435"/>
      <c r="M109" s="435"/>
      <c r="O109" s="475" t="str">
        <f>IF(R108=FALSE,"     Confirm evidence link.",IF(R107=FALSE,"     Please insert link above","     Evidence link confirmed"))</f>
        <v xml:space="preserve">     Confirm evidence link.</v>
      </c>
      <c r="P109" s="475"/>
      <c r="Q109" s="475"/>
    </row>
    <row r="110" spans="8:18" ht="16" customHeight="1" x14ac:dyDescent="0.2">
      <c r="H110" s="412"/>
      <c r="I110" s="435"/>
      <c r="J110" s="435"/>
      <c r="K110" s="435"/>
      <c r="L110" s="435"/>
      <c r="M110" s="435"/>
      <c r="O110" s="448"/>
      <c r="P110" s="448"/>
      <c r="Q110" s="448"/>
    </row>
    <row r="111" spans="8:18" ht="16" customHeight="1" x14ac:dyDescent="0.2">
      <c r="H111" s="596"/>
      <c r="I111" s="49"/>
      <c r="J111" s="49"/>
      <c r="K111" s="49"/>
      <c r="L111" s="49"/>
      <c r="M111" s="49"/>
      <c r="N111" s="49"/>
      <c r="O111" s="49"/>
      <c r="P111" s="49"/>
      <c r="Q111" s="49"/>
    </row>
    <row r="112" spans="8:18" ht="16" customHeight="1" thickBot="1" x14ac:dyDescent="0.25">
      <c r="H112" s="412" t="str">
        <f>IF(R113=FALSE,"✗",IF(R114=TRUE,"✓","✗"))</f>
        <v>✗</v>
      </c>
      <c r="I112" s="413" t="s">
        <v>335</v>
      </c>
      <c r="J112" s="413"/>
      <c r="K112" s="413"/>
      <c r="L112" s="413"/>
      <c r="M112" s="413"/>
      <c r="N112" s="413"/>
      <c r="O112" s="597"/>
      <c r="P112" s="597"/>
      <c r="Q112" s="597"/>
      <c r="R112" s="22" t="s">
        <v>171</v>
      </c>
    </row>
    <row r="113" spans="8:18" ht="16" customHeight="1" x14ac:dyDescent="0.2">
      <c r="H113" s="412"/>
      <c r="I113" s="413"/>
      <c r="J113" s="413"/>
      <c r="K113" s="413"/>
      <c r="L113" s="413"/>
      <c r="M113" s="413"/>
      <c r="N113" s="413"/>
      <c r="O113" s="449" t="s">
        <v>170</v>
      </c>
      <c r="P113" s="450"/>
      <c r="Q113" s="450"/>
      <c r="R113" s="23" t="b">
        <f>ISNUMBER(SEARCH(R112,O113))</f>
        <v>1</v>
      </c>
    </row>
    <row r="114" spans="8:18" ht="16" customHeight="1" x14ac:dyDescent="0.2">
      <c r="H114" s="412"/>
      <c r="I114" s="413"/>
      <c r="J114" s="413"/>
      <c r="K114" s="413"/>
      <c r="L114" s="413"/>
      <c r="M114" s="413"/>
      <c r="N114" s="413"/>
      <c r="O114" s="450"/>
      <c r="P114" s="450"/>
      <c r="Q114" s="450"/>
      <c r="R114" s="23" t="b">
        <v>0</v>
      </c>
    </row>
    <row r="115" spans="8:18" ht="16" customHeight="1" thickBot="1" x14ac:dyDescent="0.25">
      <c r="H115" s="412"/>
      <c r="I115" s="435" t="s">
        <v>173</v>
      </c>
      <c r="J115" s="435"/>
      <c r="K115" s="435"/>
      <c r="L115" s="435"/>
      <c r="M115" s="435"/>
      <c r="O115" s="450"/>
      <c r="P115" s="450"/>
      <c r="Q115" s="450"/>
    </row>
    <row r="116" spans="8:18" ht="16" customHeight="1" x14ac:dyDescent="0.2">
      <c r="H116" s="412"/>
      <c r="I116" s="435"/>
      <c r="J116" s="435"/>
      <c r="K116" s="435"/>
      <c r="L116" s="435"/>
      <c r="M116" s="435"/>
      <c r="O116" s="475" t="str">
        <f>IF(R114=FALSE,"     Confirm evidence link",IF(R113=FALSE,"     Please insert link above","     Evidence link confirmed"))</f>
        <v xml:space="preserve">     Confirm evidence link</v>
      </c>
      <c r="P116" s="475"/>
      <c r="Q116" s="475"/>
    </row>
    <row r="117" spans="8:18" ht="16" customHeight="1" x14ac:dyDescent="0.2">
      <c r="H117" s="596"/>
      <c r="I117" s="49"/>
      <c r="J117" s="49"/>
      <c r="K117" s="49"/>
      <c r="L117" s="49"/>
      <c r="M117" s="49"/>
      <c r="N117" s="49"/>
      <c r="O117" s="533"/>
      <c r="P117" s="533"/>
      <c r="Q117" s="533"/>
    </row>
    <row r="118" spans="8:18" ht="16" customHeight="1" thickBot="1" x14ac:dyDescent="0.25">
      <c r="H118" s="534" t="str">
        <f>IF(R119=FALSE,"✗",IF(R120=TRUE,"✓","✗"))</f>
        <v>✗</v>
      </c>
      <c r="I118" s="535" t="s">
        <v>336</v>
      </c>
      <c r="J118" s="535"/>
      <c r="K118" s="535"/>
      <c r="L118" s="535"/>
      <c r="M118" s="535"/>
      <c r="N118" s="535"/>
      <c r="O118" s="634"/>
      <c r="P118" s="634"/>
      <c r="Q118" s="634"/>
      <c r="R118" s="74" t="s">
        <v>171</v>
      </c>
    </row>
    <row r="119" spans="8:18" ht="16" customHeight="1" x14ac:dyDescent="0.2">
      <c r="H119" s="412"/>
      <c r="I119" s="413"/>
      <c r="J119" s="413"/>
      <c r="K119" s="413"/>
      <c r="L119" s="413"/>
      <c r="M119" s="413"/>
      <c r="N119" s="413"/>
      <c r="O119" s="449" t="s">
        <v>170</v>
      </c>
      <c r="P119" s="450"/>
      <c r="Q119" s="450"/>
      <c r="R119" s="23" t="b">
        <f>ISNUMBER(SEARCH(R118,O119))</f>
        <v>1</v>
      </c>
    </row>
    <row r="120" spans="8:18" ht="16" customHeight="1" x14ac:dyDescent="0.2">
      <c r="H120" s="412"/>
      <c r="I120" s="413"/>
      <c r="J120" s="413"/>
      <c r="K120" s="413"/>
      <c r="L120" s="413"/>
      <c r="M120" s="413"/>
      <c r="N120" s="413"/>
      <c r="O120" s="450"/>
      <c r="P120" s="450"/>
      <c r="Q120" s="450"/>
      <c r="R120" s="23" t="b">
        <v>0</v>
      </c>
    </row>
    <row r="121" spans="8:18" ht="16" customHeight="1" thickBot="1" x14ac:dyDescent="0.25">
      <c r="H121" s="412"/>
      <c r="I121" s="476" t="s">
        <v>173</v>
      </c>
      <c r="J121" s="476"/>
      <c r="K121" s="476"/>
      <c r="L121" s="476"/>
      <c r="M121" s="476"/>
      <c r="O121" s="450"/>
      <c r="P121" s="450"/>
      <c r="Q121" s="450"/>
    </row>
    <row r="122" spans="8:18" ht="16" customHeight="1" x14ac:dyDescent="0.2">
      <c r="H122" s="412"/>
      <c r="I122" s="476"/>
      <c r="J122" s="476"/>
      <c r="K122" s="476"/>
      <c r="L122" s="476"/>
      <c r="M122" s="476"/>
      <c r="O122" s="475" t="str">
        <f>IF(R120=FALSE,"     Confirm evidence link",IF(R119=FALSE,"     Please insert link above","     Evidence link confirmed"))</f>
        <v xml:space="preserve">     Confirm evidence link</v>
      </c>
      <c r="P122" s="475"/>
      <c r="Q122" s="475"/>
    </row>
    <row r="123" spans="8:18" ht="16" customHeight="1" thickBot="1" x14ac:dyDescent="0.25">
      <c r="H123" s="633"/>
      <c r="I123" s="70"/>
      <c r="J123" s="70"/>
      <c r="K123" s="70"/>
      <c r="L123" s="70"/>
      <c r="M123" s="70"/>
      <c r="N123" s="70"/>
      <c r="O123" s="635"/>
      <c r="P123" s="635"/>
      <c r="Q123" s="635"/>
    </row>
    <row r="124" spans="8:18" ht="16" customHeight="1" thickTop="1" x14ac:dyDescent="0.2"/>
    <row r="125" spans="8:18" ht="0" hidden="1" customHeight="1" x14ac:dyDescent="0.2">
      <c r="H125" s="71"/>
      <c r="I125" s="71"/>
      <c r="J125" s="624" t="s">
        <v>337</v>
      </c>
      <c r="K125" s="625"/>
      <c r="L125" s="625"/>
      <c r="M125" s="625"/>
      <c r="N125" s="625"/>
      <c r="O125" s="626"/>
      <c r="P125" s="71"/>
      <c r="Q125" s="71"/>
    </row>
    <row r="126" spans="8:18" ht="0" hidden="1" customHeight="1" x14ac:dyDescent="0.2">
      <c r="H126" s="71"/>
      <c r="I126" s="71"/>
      <c r="J126" s="627"/>
      <c r="K126" s="628"/>
      <c r="L126" s="628"/>
      <c r="M126" s="628"/>
      <c r="N126" s="628"/>
      <c r="O126" s="629"/>
      <c r="P126" s="71"/>
      <c r="Q126" s="71"/>
    </row>
    <row r="127" spans="8:18" ht="0" hidden="1" customHeight="1" x14ac:dyDescent="0.2">
      <c r="H127" s="71"/>
      <c r="I127" s="71"/>
      <c r="J127" s="627"/>
      <c r="K127" s="628"/>
      <c r="L127" s="628"/>
      <c r="M127" s="628"/>
      <c r="N127" s="628"/>
      <c r="O127" s="629"/>
      <c r="P127" s="71"/>
      <c r="Q127" s="71"/>
    </row>
    <row r="128" spans="8:18" ht="0" hidden="1" customHeight="1" x14ac:dyDescent="0.2">
      <c r="H128" s="71"/>
      <c r="I128" s="71"/>
      <c r="J128" s="630"/>
      <c r="K128" s="631"/>
      <c r="L128" s="631"/>
      <c r="M128" s="631"/>
      <c r="N128" s="631"/>
      <c r="O128" s="632"/>
      <c r="P128" s="71"/>
      <c r="Q128" s="71"/>
    </row>
    <row r="129" spans="8:9" ht="16" hidden="1" customHeight="1" x14ac:dyDescent="0.2"/>
    <row r="133" spans="8:9" ht="0" hidden="1" customHeight="1" x14ac:dyDescent="0.2">
      <c r="H133" s="72">
        <f>COUNTIF(H32:H131,"✗")</f>
        <v>13</v>
      </c>
      <c r="I133" s="23" t="s">
        <v>189</v>
      </c>
    </row>
  </sheetData>
  <mergeCells count="135">
    <mergeCell ref="V4:V6"/>
    <mergeCell ref="W4:X6"/>
    <mergeCell ref="Y4:Y5"/>
    <mergeCell ref="E6:F7"/>
    <mergeCell ref="G6:H7"/>
    <mergeCell ref="I6:K7"/>
    <mergeCell ref="L6:N7"/>
    <mergeCell ref="C41:C43"/>
    <mergeCell ref="F37:F39"/>
    <mergeCell ref="F21:F27"/>
    <mergeCell ref="O33:Q35"/>
    <mergeCell ref="D41:E43"/>
    <mergeCell ref="K30:O31"/>
    <mergeCell ref="K20:Q29"/>
    <mergeCell ref="C62:C64"/>
    <mergeCell ref="D45:D46"/>
    <mergeCell ref="O1:P2"/>
    <mergeCell ref="E2:I3"/>
    <mergeCell ref="O3:P4"/>
    <mergeCell ref="D48:D49"/>
    <mergeCell ref="E48:F49"/>
    <mergeCell ref="D51:D52"/>
    <mergeCell ref="E51:F52"/>
    <mergeCell ref="D54:E56"/>
    <mergeCell ref="C54:C56"/>
    <mergeCell ref="C58:C60"/>
    <mergeCell ref="F54:F56"/>
    <mergeCell ref="I50:N52"/>
    <mergeCell ref="O50:Q50"/>
    <mergeCell ref="O51:Q53"/>
    <mergeCell ref="I53:M54"/>
    <mergeCell ref="O54:Q55"/>
    <mergeCell ref="H50:H55"/>
    <mergeCell ref="D58:E60"/>
    <mergeCell ref="H44:H49"/>
    <mergeCell ref="I44:N46"/>
    <mergeCell ref="O60:Q61"/>
    <mergeCell ref="H62:H67"/>
    <mergeCell ref="O62:Q62"/>
    <mergeCell ref="O63:Q65"/>
    <mergeCell ref="I65:M66"/>
    <mergeCell ref="O66:Q67"/>
    <mergeCell ref="F41:F43"/>
    <mergeCell ref="F58:F60"/>
    <mergeCell ref="F62:F64"/>
    <mergeCell ref="E45:F46"/>
    <mergeCell ref="D62:E64"/>
    <mergeCell ref="H56:H61"/>
    <mergeCell ref="I56:N58"/>
    <mergeCell ref="O56:Q56"/>
    <mergeCell ref="O57:Q59"/>
    <mergeCell ref="I59:M60"/>
    <mergeCell ref="O44:Q44"/>
    <mergeCell ref="O45:Q47"/>
    <mergeCell ref="I47:M48"/>
    <mergeCell ref="O48:Q49"/>
    <mergeCell ref="A33:A34"/>
    <mergeCell ref="B33:E34"/>
    <mergeCell ref="I35:M36"/>
    <mergeCell ref="O36:Q37"/>
    <mergeCell ref="C37:C39"/>
    <mergeCell ref="D37:E39"/>
    <mergeCell ref="O39:Q41"/>
    <mergeCell ref="I41:M42"/>
    <mergeCell ref="O42:Q43"/>
    <mergeCell ref="H38:H43"/>
    <mergeCell ref="I38:N40"/>
    <mergeCell ref="O38:Q38"/>
    <mergeCell ref="H81:H86"/>
    <mergeCell ref="I81:N83"/>
    <mergeCell ref="O81:Q81"/>
    <mergeCell ref="O82:Q84"/>
    <mergeCell ref="I84:M85"/>
    <mergeCell ref="O85:Q86"/>
    <mergeCell ref="H12:H13"/>
    <mergeCell ref="I12:R13"/>
    <mergeCell ref="C17:C19"/>
    <mergeCell ref="D17:E19"/>
    <mergeCell ref="F17:F19"/>
    <mergeCell ref="C21:C27"/>
    <mergeCell ref="D21:E27"/>
    <mergeCell ref="H14:Q14"/>
    <mergeCell ref="C29:C31"/>
    <mergeCell ref="D29:E31"/>
    <mergeCell ref="F29:F31"/>
    <mergeCell ref="H32:H37"/>
    <mergeCell ref="I32:N34"/>
    <mergeCell ref="K15:Q18"/>
    <mergeCell ref="H15:J18"/>
    <mergeCell ref="H24:J31"/>
    <mergeCell ref="O32:Q32"/>
    <mergeCell ref="I62:N64"/>
    <mergeCell ref="H76:Q76"/>
    <mergeCell ref="H77:J80"/>
    <mergeCell ref="K77:Q80"/>
    <mergeCell ref="H68:H75"/>
    <mergeCell ref="I68:N72"/>
    <mergeCell ref="O68:Q68"/>
    <mergeCell ref="O69:Q73"/>
    <mergeCell ref="I73:M74"/>
    <mergeCell ref="O74:Q75"/>
    <mergeCell ref="I104:N108"/>
    <mergeCell ref="H104:H111"/>
    <mergeCell ref="H93:H98"/>
    <mergeCell ref="I93:N95"/>
    <mergeCell ref="O93:Q93"/>
    <mergeCell ref="O94:Q96"/>
    <mergeCell ref="I96:M97"/>
    <mergeCell ref="O97:Q98"/>
    <mergeCell ref="H87:H92"/>
    <mergeCell ref="I87:N89"/>
    <mergeCell ref="O87:Q87"/>
    <mergeCell ref="O88:Q90"/>
    <mergeCell ref="I90:M91"/>
    <mergeCell ref="O91:Q92"/>
    <mergeCell ref="H99:Q99"/>
    <mergeCell ref="H100:J103"/>
    <mergeCell ref="K100:Q103"/>
    <mergeCell ref="O105:Q105"/>
    <mergeCell ref="O106:Q108"/>
    <mergeCell ref="I109:M110"/>
    <mergeCell ref="O109:Q110"/>
    <mergeCell ref="J125:O128"/>
    <mergeCell ref="H118:H123"/>
    <mergeCell ref="I118:N120"/>
    <mergeCell ref="O118:Q118"/>
    <mergeCell ref="O119:Q121"/>
    <mergeCell ref="I121:M122"/>
    <mergeCell ref="O122:Q123"/>
    <mergeCell ref="H112:H117"/>
    <mergeCell ref="I112:N114"/>
    <mergeCell ref="O112:Q112"/>
    <mergeCell ref="O113:Q115"/>
    <mergeCell ref="I115:M116"/>
    <mergeCell ref="O116:Q117"/>
  </mergeCells>
  <conditionalFormatting sqref="H12:H13">
    <cfRule type="containsText" dxfId="307" priority="103" operator="containsText" text="✗">
      <formula>NOT(ISERROR(SEARCH("✗",H12)))</formula>
    </cfRule>
  </conditionalFormatting>
  <conditionalFormatting sqref="H32">
    <cfRule type="beginsWith" dxfId="306" priority="100" operator="beginsWith" text="&quot;Upload&quot;">
      <formula>LEFT(H32,LEN("""Upload"""))="""Upload"""</formula>
    </cfRule>
    <cfRule type="beginsWith" dxfId="305" priority="101" stopIfTrue="1" operator="beginsWith" text="&quot;Upload&quot;">
      <formula>LEFT(H32,LEN("""Upload"""))="""Upload"""</formula>
    </cfRule>
  </conditionalFormatting>
  <conditionalFormatting sqref="H38">
    <cfRule type="beginsWith" dxfId="304" priority="97" operator="beginsWith" text="&quot;Upload&quot;">
      <formula>LEFT(H38,LEN("""Upload"""))="""Upload"""</formula>
    </cfRule>
    <cfRule type="beginsWith" dxfId="303" priority="98" stopIfTrue="1" operator="beginsWith" text="&quot;Upload&quot;">
      <formula>LEFT(H38,LEN("""Upload"""))="""Upload"""</formula>
    </cfRule>
  </conditionalFormatting>
  <conditionalFormatting sqref="H44">
    <cfRule type="beginsWith" dxfId="302" priority="94" operator="beginsWith" text="&quot;Upload&quot;">
      <formula>LEFT(H44,LEN("""Upload"""))="""Upload"""</formula>
    </cfRule>
    <cfRule type="beginsWith" dxfId="301" priority="95" stopIfTrue="1" operator="beginsWith" text="&quot;Upload&quot;">
      <formula>LEFT(H44,LEN("""Upload"""))="""Upload"""</formula>
    </cfRule>
  </conditionalFormatting>
  <conditionalFormatting sqref="H50">
    <cfRule type="beginsWith" dxfId="300" priority="91" operator="beginsWith" text="&quot;Upload&quot;">
      <formula>LEFT(H50,LEN("""Upload"""))="""Upload"""</formula>
    </cfRule>
    <cfRule type="beginsWith" dxfId="299" priority="92" stopIfTrue="1" operator="beginsWith" text="&quot;Upload&quot;">
      <formula>LEFT(H50,LEN("""Upload"""))="""Upload"""</formula>
    </cfRule>
  </conditionalFormatting>
  <conditionalFormatting sqref="C41">
    <cfRule type="containsText" dxfId="298" priority="85" operator="containsText" text="✗">
      <formula>NOT(ISERROR(SEARCH("✗",C41)))</formula>
    </cfRule>
  </conditionalFormatting>
  <conditionalFormatting sqref="A33:A34">
    <cfRule type="containsText" dxfId="297" priority="87" operator="containsText" text="✓">
      <formula>NOT(ISERROR(SEARCH("✓",A33)))</formula>
    </cfRule>
  </conditionalFormatting>
  <conditionalFormatting sqref="C37">
    <cfRule type="containsText" dxfId="296" priority="84" operator="containsText" text="✗">
      <formula>NOT(ISERROR(SEARCH("✗",C37)))</formula>
    </cfRule>
  </conditionalFormatting>
  <conditionalFormatting sqref="H56">
    <cfRule type="beginsWith" dxfId="295" priority="82" operator="beginsWith" text="&quot;Upload&quot;">
      <formula>LEFT(H56,LEN("""Upload"""))="""Upload"""</formula>
    </cfRule>
    <cfRule type="beginsWith" dxfId="294" priority="83" stopIfTrue="1" operator="beginsWith" text="&quot;Upload&quot;">
      <formula>LEFT(H56,LEN("""Upload"""))="""Upload"""</formula>
    </cfRule>
  </conditionalFormatting>
  <conditionalFormatting sqref="H62">
    <cfRule type="beginsWith" dxfId="293" priority="79" operator="beginsWith" text="&quot;Upload&quot;">
      <formula>LEFT(H62,LEN("""Upload"""))="""Upload"""</formula>
    </cfRule>
    <cfRule type="beginsWith" dxfId="292" priority="80" stopIfTrue="1" operator="beginsWith" text="&quot;Upload&quot;">
      <formula>LEFT(H62,LEN("""Upload"""))="""Upload"""</formula>
    </cfRule>
  </conditionalFormatting>
  <conditionalFormatting sqref="H68">
    <cfRule type="beginsWith" dxfId="291" priority="76" operator="beginsWith" text="&quot;Upload&quot;">
      <formula>LEFT(H68,LEN("""Upload"""))="""Upload"""</formula>
    </cfRule>
    <cfRule type="beginsWith" dxfId="290" priority="77" stopIfTrue="1" operator="beginsWith" text="&quot;Upload&quot;">
      <formula>LEFT(H68,LEN("""Upload"""))="""Upload"""</formula>
    </cfRule>
  </conditionalFormatting>
  <conditionalFormatting sqref="H81">
    <cfRule type="beginsWith" dxfId="289" priority="55" operator="beginsWith" text="&quot;Upload&quot;">
      <formula>LEFT(H81,LEN("""Upload"""))="""Upload"""</formula>
    </cfRule>
    <cfRule type="beginsWith" dxfId="288" priority="56" stopIfTrue="1" operator="beginsWith" text="&quot;Upload&quot;">
      <formula>LEFT(H81,LEN("""Upload"""))="""Upload"""</formula>
    </cfRule>
  </conditionalFormatting>
  <conditionalFormatting sqref="H87">
    <cfRule type="beginsWith" dxfId="287" priority="52" operator="beginsWith" text="&quot;Upload&quot;">
      <formula>LEFT(H87,LEN("""Upload"""))="""Upload"""</formula>
    </cfRule>
    <cfRule type="beginsWith" dxfId="286" priority="53" stopIfTrue="1" operator="beginsWith" text="&quot;Upload&quot;">
      <formula>LEFT(H87,LEN("""Upload"""))="""Upload"""</formula>
    </cfRule>
  </conditionalFormatting>
  <conditionalFormatting sqref="H93">
    <cfRule type="beginsWith" dxfId="285" priority="49" operator="beginsWith" text="&quot;Upload&quot;">
      <formula>LEFT(H93,LEN("""Upload"""))="""Upload"""</formula>
    </cfRule>
    <cfRule type="beginsWith" dxfId="284" priority="50" stopIfTrue="1" operator="beginsWith" text="&quot;Upload&quot;">
      <formula>LEFT(H93,LEN("""Upload"""))="""Upload"""</formula>
    </cfRule>
  </conditionalFormatting>
  <conditionalFormatting sqref="H112">
    <cfRule type="beginsWith" dxfId="283" priority="43" operator="beginsWith" text="&quot;Upload&quot;">
      <formula>LEFT(H112,LEN("""Upload"""))="""Upload"""</formula>
    </cfRule>
    <cfRule type="beginsWith" dxfId="282" priority="44" stopIfTrue="1" operator="beginsWith" text="&quot;Upload&quot;">
      <formula>LEFT(H112,LEN("""Upload"""))="""Upload"""</formula>
    </cfRule>
  </conditionalFormatting>
  <conditionalFormatting sqref="H118">
    <cfRule type="beginsWith" dxfId="281" priority="40" operator="beginsWith" text="&quot;Upload&quot;">
      <formula>LEFT(H118,LEN("""Upload"""))="""Upload"""</formula>
    </cfRule>
    <cfRule type="beginsWith" dxfId="280" priority="41" stopIfTrue="1" operator="beginsWith" text="&quot;Upload&quot;">
      <formula>LEFT(H118,LEN("""Upload"""))="""Upload"""</formula>
    </cfRule>
  </conditionalFormatting>
  <conditionalFormatting sqref="H104">
    <cfRule type="beginsWith" dxfId="279" priority="37" operator="beginsWith" text="&quot;Upload&quot;">
      <formula>LEFT(H104,LEN("""Upload"""))="""Upload"""</formula>
    </cfRule>
    <cfRule type="beginsWith" dxfId="278" priority="38" stopIfTrue="1" operator="beginsWith" text="&quot;Upload&quot;">
      <formula>LEFT(H104,LEN("""Upload"""))="""Upload"""</formula>
    </cfRule>
  </conditionalFormatting>
  <conditionalFormatting sqref="C58">
    <cfRule type="containsText" dxfId="277" priority="35" operator="containsText" text="✗">
      <formula>NOT(ISERROR(SEARCH("✗",C58)))</formula>
    </cfRule>
  </conditionalFormatting>
  <conditionalFormatting sqref="C54">
    <cfRule type="containsText" dxfId="276" priority="36" operator="containsText" text="✗">
      <formula>NOT(ISERROR(SEARCH("✗",C54)))</formula>
    </cfRule>
  </conditionalFormatting>
  <conditionalFormatting sqref="C62">
    <cfRule type="containsText" dxfId="275" priority="34" operator="containsText" text="✗">
      <formula>NOT(ISERROR(SEARCH("✗",C62)))</formula>
    </cfRule>
  </conditionalFormatting>
  <conditionalFormatting sqref="V4">
    <cfRule type="containsText" dxfId="274" priority="20" operator="containsText" text="✗">
      <formula>NOT(ISERROR(SEARCH("✗",V4)))</formula>
    </cfRule>
  </conditionalFormatting>
  <conditionalFormatting sqref="V8">
    <cfRule type="containsText" dxfId="273" priority="19" operator="containsText" text="✗">
      <formula>NOT(ISERROR(SEARCH("✗",V8)))</formula>
    </cfRule>
  </conditionalFormatting>
  <conditionalFormatting sqref="C17">
    <cfRule type="containsText" dxfId="272" priority="18" operator="containsText" text="✗">
      <formula>NOT(ISERROR(SEARCH("✗",C17)))</formula>
    </cfRule>
  </conditionalFormatting>
  <conditionalFormatting sqref="C29">
    <cfRule type="containsText" dxfId="271" priority="16" operator="containsText" text="✗">
      <formula>NOT(ISERROR(SEARCH("✗",C29)))</formula>
    </cfRule>
  </conditionalFormatting>
  <conditionalFormatting sqref="C21">
    <cfRule type="containsText" dxfId="270" priority="17" operator="containsText" text="✗">
      <formula>NOT(ISERROR(SEARCH("✗",C21)))</formula>
    </cfRule>
  </conditionalFormatting>
  <hyperlinks>
    <hyperlink ref="E48:F49" location="'16. Step 5. Impact Assessment'!H76" display="5.2 Impact evaluation implementation" xr:uid="{2E2B77C8-07ED-204A-A2F7-947237644D66}"/>
    <hyperlink ref="E51:F52" location="'16. Step 5. Impact Assessment'!H99" display="5.3 Communicating impacts" xr:uid="{474C6161-AD9F-8242-882B-26051AFE12BE}"/>
    <hyperlink ref="E45:F46" location="'16. Step 5. Impact Assessment'!H14" display="5.1 Impact evaluation design " xr:uid="{5AEF8C8D-899C-F24F-A245-1DDE21B3A9BF}"/>
    <hyperlink ref="J125:O128" location="'17. Step 6. Willingness'!A1" display="'17. Step 6. Willingness'!A1" xr:uid="{26DC1F21-4D65-6C45-801A-E8BFEF9AAFA4}"/>
    <hyperlink ref="D37:E39" location="'15. Step 4. Consideration'!A1" display="4. Consideration" xr:uid="{624AA8F6-4668-234F-B5DD-C72390D752F1}"/>
    <hyperlink ref="W4:X6" location="'PC - Community Representation'!A1" display="Community Representation " xr:uid="{7E6D9AD5-FF1A-CB49-B76A-79A1D15ED5A3}"/>
    <hyperlink ref="D29:E31" location="'14. Prerequisite Steps 1-3'!H143" display="3. Rights Holders" xr:uid="{1C6C7263-732E-7741-8FB5-99BF8A62DC5B}"/>
    <hyperlink ref="D54:E56" location="'17. Step 6. Willingness'!A1" display="6. Willingness" xr:uid="{B2178D80-EFF3-AA42-B45D-68D85B9B77AA}"/>
    <hyperlink ref="D58:E60" location="'18. Step 7. Negotiations'!A1" display="7. Negotiations" xr:uid="{D82A7153-7B9C-B745-8034-77CECC8BA473}"/>
    <hyperlink ref="D62:E64" location="'19. Step 8. Sustainability'!A1" display="Ongoing Sustainability" xr:uid="{D913194C-A362-E448-AE69-F8AEA0A61F5C}"/>
    <hyperlink ref="E6:F7" location="'1. Start Page'!A1" display="Overview" xr:uid="{E43CCD44-4F1F-AB42-A7AC-938246D3EEA4}"/>
    <hyperlink ref="I6:K7" location="'14. Prerequisite Steps 1-3'!A1" display="Prerequisites" xr:uid="{66E4638C-F004-5F48-9FB9-53808D588F5C}"/>
    <hyperlink ref="G6:H7" location="'2. Enabling Conditions Overview'!A1" display="Enabling Conditions" xr:uid="{9BB3D212-85B0-694C-8D6E-C90EA3406AA1}"/>
    <hyperlink ref="L6:N7" location="'15. Step 4. Consideration'!A1" display="Implementation" xr:uid="{554FE10B-5AD0-E348-8F13-FBF2014C4476}"/>
    <hyperlink ref="I35:M36" location="'Further Information'!B661" display="See here for further information and resources" xr:uid="{AF07D94F-0D0C-436B-B322-5E5156DCC2C2}"/>
    <hyperlink ref="I41:M42" location="'Further Information'!B661" display="See here for further information and resources" xr:uid="{C89D5D99-4561-492E-B7FE-58A300534F00}"/>
    <hyperlink ref="I47:M48" location="'Further Information'!B661" display="See here for further information and resources" xr:uid="{68766237-96AF-4456-A104-D3385AB570F5}"/>
    <hyperlink ref="I53:M54" location="'Further Information'!B661" display="See here for further information and resources" xr:uid="{ED59B526-D820-4B15-9CF4-99753BF4208B}"/>
    <hyperlink ref="I59:M60" location="'Further Information'!B661" display="See here for further information and resources" xr:uid="{7013C506-C215-4944-8366-020CBB8BEF74}"/>
    <hyperlink ref="I65:M66" location="'Further Information'!B661" display="See here for further information and resources" xr:uid="{FE7A7EA5-F55E-4772-8993-165BED77399B}"/>
    <hyperlink ref="I73:M74" location="'Further Information'!B661" display="See here for further information and resources" xr:uid="{44C29455-98CB-4F2F-A547-052BFDB92066}"/>
    <hyperlink ref="I84:M85" location="'Further Information'!B688" display="See here for further information and resources" xr:uid="{03596F49-12E0-4686-93B4-F5CBCEB0D901}"/>
    <hyperlink ref="I90:M91" location="'Further Information'!B688" display="See here for further information and resources" xr:uid="{D866C137-D75C-4D30-B76E-06A2EC633846}"/>
    <hyperlink ref="I109:M110" location="'Further Information'!B715" display="See here for further information and resources" xr:uid="{9471F906-AE85-48B5-AF5A-4D0A6C4D6174}"/>
    <hyperlink ref="I115:M116" location="'Further Information'!B715" display="See here for further information and resources" xr:uid="{F0E79326-29AE-4560-9A21-AF77D934ADB7}"/>
    <hyperlink ref="I121:M122" location="'Further Information'!B715" display="See here for further information and resources" xr:uid="{E6F42547-5BC4-455E-88A5-F0653847EF08}"/>
    <hyperlink ref="O1:P2" location="'READ FIRST User Guide'!A1" display="User Guide" xr:uid="{C2AACF27-FC51-7A43-AC2C-01148B46BA52}"/>
    <hyperlink ref="O3:P4" location="Glossary!A1" display="Glossary" xr:uid="{E1F3C7CC-D4FA-4744-87AE-3B4985FBAC0A}"/>
    <hyperlink ref="K30:O31" location="'Further Information'!B633" display="See here for further information and resources" xr:uid="{4BC8BC78-E633-9241-B4DD-4E7B825337E3}"/>
    <hyperlink ref="I96:M97" location="'Further Information'!B688" display="See here for further information and resources" xr:uid="{A050A12A-07B8-4C5A-84F8-C2265544235A}"/>
    <hyperlink ref="D41:E43" location="'16. Step 5. Impact Assessment'!A1" display="5. Impact Assessment" xr:uid="{555EB771-147D-7149-92E1-99198DB31AD6}"/>
    <hyperlink ref="D25:E27" location="'14. Pre-requisite Steps 1-3'!A1" display="2. FPIC Obligation" xr:uid="{2EB4B896-C92A-DB49-83DD-19DCBBFA8901}"/>
    <hyperlink ref="D17:E19" location="'14. Prerequisite Steps 1-3'!H22" display="1. Project Scope" xr:uid="{2C7D6969-FA16-6C4D-A0EA-D14A6D760C0F}"/>
    <hyperlink ref="D21:E27" location="'14. Prerequisite Steps 1-3'!H32" display="2. FPIC Obligation" xr:uid="{1A436DFB-ED73-485E-A2FD-C1BB3B8F97E8}"/>
  </hyperlinks>
  <pageMargins left="0.7" right="0.7" top="0.75" bottom="0.75" header="0.3" footer="0.3"/>
  <pageSetup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32769" r:id="rId4" name="Check Box 1">
              <controlPr defaultSize="0" autoFill="0" autoLine="0" autoPict="0">
                <anchor moveWithCells="1">
                  <from>
                    <xdr:col>14</xdr:col>
                    <xdr:colOff>228600</xdr:colOff>
                    <xdr:row>35</xdr:row>
                    <xdr:rowOff>25400</xdr:rowOff>
                  </from>
                  <to>
                    <xdr:col>14</xdr:col>
                    <xdr:colOff>520700</xdr:colOff>
                    <xdr:row>36</xdr:row>
                    <xdr:rowOff>139700</xdr:rowOff>
                  </to>
                </anchor>
              </controlPr>
            </control>
          </mc:Choice>
        </mc:AlternateContent>
        <mc:AlternateContent xmlns:mc="http://schemas.openxmlformats.org/markup-compatibility/2006">
          <mc:Choice Requires="x14">
            <control shapeId="32770" r:id="rId5" name="Check Box 2">
              <controlPr defaultSize="0" autoFill="0" autoLine="0" autoPict="0">
                <anchor moveWithCells="1">
                  <from>
                    <xdr:col>14</xdr:col>
                    <xdr:colOff>228600</xdr:colOff>
                    <xdr:row>41</xdr:row>
                    <xdr:rowOff>25400</xdr:rowOff>
                  </from>
                  <to>
                    <xdr:col>14</xdr:col>
                    <xdr:colOff>520700</xdr:colOff>
                    <xdr:row>42</xdr:row>
                    <xdr:rowOff>139700</xdr:rowOff>
                  </to>
                </anchor>
              </controlPr>
            </control>
          </mc:Choice>
        </mc:AlternateContent>
        <mc:AlternateContent xmlns:mc="http://schemas.openxmlformats.org/markup-compatibility/2006">
          <mc:Choice Requires="x14">
            <control shapeId="32771" r:id="rId6" name="Check Box 3">
              <controlPr defaultSize="0" autoFill="0" autoLine="0" autoPict="0">
                <anchor moveWithCells="1">
                  <from>
                    <xdr:col>14</xdr:col>
                    <xdr:colOff>228600</xdr:colOff>
                    <xdr:row>47</xdr:row>
                    <xdr:rowOff>25400</xdr:rowOff>
                  </from>
                  <to>
                    <xdr:col>14</xdr:col>
                    <xdr:colOff>520700</xdr:colOff>
                    <xdr:row>48</xdr:row>
                    <xdr:rowOff>139700</xdr:rowOff>
                  </to>
                </anchor>
              </controlPr>
            </control>
          </mc:Choice>
        </mc:AlternateContent>
        <mc:AlternateContent xmlns:mc="http://schemas.openxmlformats.org/markup-compatibility/2006">
          <mc:Choice Requires="x14">
            <control shapeId="32772" r:id="rId7" name="Check Box 4">
              <controlPr defaultSize="0" autoFill="0" autoLine="0" autoPict="0">
                <anchor moveWithCells="1">
                  <from>
                    <xdr:col>14</xdr:col>
                    <xdr:colOff>228600</xdr:colOff>
                    <xdr:row>53</xdr:row>
                    <xdr:rowOff>25400</xdr:rowOff>
                  </from>
                  <to>
                    <xdr:col>14</xdr:col>
                    <xdr:colOff>520700</xdr:colOff>
                    <xdr:row>54</xdr:row>
                    <xdr:rowOff>139700</xdr:rowOff>
                  </to>
                </anchor>
              </controlPr>
            </control>
          </mc:Choice>
        </mc:AlternateContent>
        <mc:AlternateContent xmlns:mc="http://schemas.openxmlformats.org/markup-compatibility/2006">
          <mc:Choice Requires="x14">
            <control shapeId="32773" r:id="rId8" name="Check Box 5">
              <controlPr defaultSize="0" autoFill="0" autoLine="0" autoPict="0">
                <anchor moveWithCells="1">
                  <from>
                    <xdr:col>14</xdr:col>
                    <xdr:colOff>228600</xdr:colOff>
                    <xdr:row>59</xdr:row>
                    <xdr:rowOff>25400</xdr:rowOff>
                  </from>
                  <to>
                    <xdr:col>14</xdr:col>
                    <xdr:colOff>520700</xdr:colOff>
                    <xdr:row>60</xdr:row>
                    <xdr:rowOff>139700</xdr:rowOff>
                  </to>
                </anchor>
              </controlPr>
            </control>
          </mc:Choice>
        </mc:AlternateContent>
        <mc:AlternateContent xmlns:mc="http://schemas.openxmlformats.org/markup-compatibility/2006">
          <mc:Choice Requires="x14">
            <control shapeId="32774" r:id="rId9" name="Check Box 6">
              <controlPr defaultSize="0" autoFill="0" autoLine="0" autoPict="0">
                <anchor moveWithCells="1">
                  <from>
                    <xdr:col>14</xdr:col>
                    <xdr:colOff>228600</xdr:colOff>
                    <xdr:row>65</xdr:row>
                    <xdr:rowOff>25400</xdr:rowOff>
                  </from>
                  <to>
                    <xdr:col>14</xdr:col>
                    <xdr:colOff>520700</xdr:colOff>
                    <xdr:row>66</xdr:row>
                    <xdr:rowOff>139700</xdr:rowOff>
                  </to>
                </anchor>
              </controlPr>
            </control>
          </mc:Choice>
        </mc:AlternateContent>
        <mc:AlternateContent xmlns:mc="http://schemas.openxmlformats.org/markup-compatibility/2006">
          <mc:Choice Requires="x14">
            <control shapeId="32775" r:id="rId10" name="Check Box 7">
              <controlPr defaultSize="0" autoFill="0" autoLine="0" autoPict="0">
                <anchor moveWithCells="1">
                  <from>
                    <xdr:col>14</xdr:col>
                    <xdr:colOff>228600</xdr:colOff>
                    <xdr:row>73</xdr:row>
                    <xdr:rowOff>25400</xdr:rowOff>
                  </from>
                  <to>
                    <xdr:col>14</xdr:col>
                    <xdr:colOff>520700</xdr:colOff>
                    <xdr:row>74</xdr:row>
                    <xdr:rowOff>139700</xdr:rowOff>
                  </to>
                </anchor>
              </controlPr>
            </control>
          </mc:Choice>
        </mc:AlternateContent>
        <mc:AlternateContent xmlns:mc="http://schemas.openxmlformats.org/markup-compatibility/2006">
          <mc:Choice Requires="x14">
            <control shapeId="32782" r:id="rId11" name="Check Box 14">
              <controlPr defaultSize="0" autoFill="0" autoLine="0" autoPict="0">
                <anchor moveWithCells="1">
                  <from>
                    <xdr:col>14</xdr:col>
                    <xdr:colOff>228600</xdr:colOff>
                    <xdr:row>84</xdr:row>
                    <xdr:rowOff>25400</xdr:rowOff>
                  </from>
                  <to>
                    <xdr:col>14</xdr:col>
                    <xdr:colOff>520700</xdr:colOff>
                    <xdr:row>85</xdr:row>
                    <xdr:rowOff>139700</xdr:rowOff>
                  </to>
                </anchor>
              </controlPr>
            </control>
          </mc:Choice>
        </mc:AlternateContent>
        <mc:AlternateContent xmlns:mc="http://schemas.openxmlformats.org/markup-compatibility/2006">
          <mc:Choice Requires="x14">
            <control shapeId="32783" r:id="rId12" name="Check Box 15">
              <controlPr defaultSize="0" autoFill="0" autoLine="0" autoPict="0">
                <anchor moveWithCells="1">
                  <from>
                    <xdr:col>14</xdr:col>
                    <xdr:colOff>228600</xdr:colOff>
                    <xdr:row>90</xdr:row>
                    <xdr:rowOff>25400</xdr:rowOff>
                  </from>
                  <to>
                    <xdr:col>14</xdr:col>
                    <xdr:colOff>520700</xdr:colOff>
                    <xdr:row>91</xdr:row>
                    <xdr:rowOff>139700</xdr:rowOff>
                  </to>
                </anchor>
              </controlPr>
            </control>
          </mc:Choice>
        </mc:AlternateContent>
        <mc:AlternateContent xmlns:mc="http://schemas.openxmlformats.org/markup-compatibility/2006">
          <mc:Choice Requires="x14">
            <control shapeId="32784" r:id="rId13" name="Check Box 16">
              <controlPr defaultSize="0" autoFill="0" autoLine="0" autoPict="0">
                <anchor moveWithCells="1">
                  <from>
                    <xdr:col>14</xdr:col>
                    <xdr:colOff>228600</xdr:colOff>
                    <xdr:row>96</xdr:row>
                    <xdr:rowOff>25400</xdr:rowOff>
                  </from>
                  <to>
                    <xdr:col>14</xdr:col>
                    <xdr:colOff>520700</xdr:colOff>
                    <xdr:row>97</xdr:row>
                    <xdr:rowOff>139700</xdr:rowOff>
                  </to>
                </anchor>
              </controlPr>
            </control>
          </mc:Choice>
        </mc:AlternateContent>
        <mc:AlternateContent xmlns:mc="http://schemas.openxmlformats.org/markup-compatibility/2006">
          <mc:Choice Requires="x14">
            <control shapeId="32785" r:id="rId14" name="Check Box 17">
              <controlPr defaultSize="0" autoFill="0" autoLine="0" autoPict="0">
                <anchor moveWithCells="1">
                  <from>
                    <xdr:col>14</xdr:col>
                    <xdr:colOff>228600</xdr:colOff>
                    <xdr:row>108</xdr:row>
                    <xdr:rowOff>25400</xdr:rowOff>
                  </from>
                  <to>
                    <xdr:col>14</xdr:col>
                    <xdr:colOff>520700</xdr:colOff>
                    <xdr:row>109</xdr:row>
                    <xdr:rowOff>139700</xdr:rowOff>
                  </to>
                </anchor>
              </controlPr>
            </control>
          </mc:Choice>
        </mc:AlternateContent>
        <mc:AlternateContent xmlns:mc="http://schemas.openxmlformats.org/markup-compatibility/2006">
          <mc:Choice Requires="x14">
            <control shapeId="32786" r:id="rId15" name="Check Box 18">
              <controlPr defaultSize="0" autoFill="0" autoLine="0" autoPict="0">
                <anchor moveWithCells="1">
                  <from>
                    <xdr:col>14</xdr:col>
                    <xdr:colOff>228600</xdr:colOff>
                    <xdr:row>115</xdr:row>
                    <xdr:rowOff>25400</xdr:rowOff>
                  </from>
                  <to>
                    <xdr:col>14</xdr:col>
                    <xdr:colOff>520700</xdr:colOff>
                    <xdr:row>116</xdr:row>
                    <xdr:rowOff>139700</xdr:rowOff>
                  </to>
                </anchor>
              </controlPr>
            </control>
          </mc:Choice>
        </mc:AlternateContent>
        <mc:AlternateContent xmlns:mc="http://schemas.openxmlformats.org/markup-compatibility/2006">
          <mc:Choice Requires="x14">
            <control shapeId="32787" r:id="rId16" name="Check Box 19">
              <controlPr defaultSize="0" autoFill="0" autoLine="0" autoPict="0">
                <anchor>
                  <from>
                    <xdr:col>0</xdr:col>
                    <xdr:colOff>0</xdr:colOff>
                    <xdr:row>0</xdr:row>
                    <xdr:rowOff>0</xdr:rowOff>
                  </from>
                  <to>
                    <xdr:col>0</xdr:col>
                    <xdr:colOff>0</xdr:colOff>
                    <xdr:row>0</xdr:row>
                    <xdr:rowOff>0</xdr:rowOff>
                  </to>
                </anchor>
              </controlPr>
            </control>
          </mc:Choice>
        </mc:AlternateContent>
      </controls>
    </mc:Choice>
  </mc:AlternateContent>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AA5B0B-3AA2-5C47-9585-D48C7E92C19E}">
  <sheetPr codeName="Sheet18">
    <tabColor rgb="FFA7C6ED"/>
  </sheetPr>
  <dimension ref="A1:Y61"/>
  <sheetViews>
    <sheetView showGridLines="0" showRowColHeaders="0" topLeftCell="A10" zoomScaleNormal="100" workbookViewId="0">
      <selection activeCell="K15" sqref="K15:Q19"/>
    </sheetView>
  </sheetViews>
  <sheetFormatPr baseColWidth="10" defaultColWidth="0" defaultRowHeight="0" customHeight="1" zeroHeight="1" x14ac:dyDescent="0.2"/>
  <cols>
    <col min="1" max="1" width="6.1640625" style="23" customWidth="1"/>
    <col min="2" max="2" width="10.83203125" style="23" customWidth="1"/>
    <col min="3" max="3" width="7.5" style="23" customWidth="1"/>
    <col min="4" max="4" width="7.1640625" style="23" customWidth="1"/>
    <col min="5" max="5" width="21.33203125" style="23" customWidth="1"/>
    <col min="6" max="6" width="8.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ht="16" x14ac:dyDescent="0.2">
      <c r="A1" s="19"/>
      <c r="B1" s="20"/>
      <c r="C1" s="21"/>
      <c r="D1" s="20"/>
      <c r="E1" s="21"/>
      <c r="F1" s="20"/>
      <c r="G1" s="21"/>
      <c r="H1" s="20"/>
      <c r="I1" s="21"/>
      <c r="J1" s="22"/>
      <c r="K1" s="23"/>
      <c r="L1" s="22"/>
      <c r="M1" s="23"/>
      <c r="N1" s="22"/>
      <c r="O1" s="451" t="s">
        <v>0</v>
      </c>
      <c r="P1" s="451"/>
      <c r="Q1" s="24"/>
      <c r="R1" s="23"/>
      <c r="S1" s="25"/>
    </row>
    <row r="2" spans="1:25" s="26" customFormat="1" ht="16"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ht="16"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ht="16"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ht="16" x14ac:dyDescent="0.2">
      <c r="A7" s="33"/>
      <c r="B7" s="34"/>
      <c r="C7" s="34"/>
      <c r="D7" s="34"/>
      <c r="E7" s="462"/>
      <c r="F7" s="462"/>
      <c r="G7" s="462"/>
      <c r="H7" s="462"/>
      <c r="I7" s="462"/>
      <c r="J7" s="462"/>
      <c r="K7" s="462"/>
      <c r="L7" s="462"/>
      <c r="M7" s="462"/>
      <c r="N7" s="462"/>
      <c r="O7" s="35"/>
      <c r="P7" s="34"/>
      <c r="Q7" s="34"/>
    </row>
    <row r="8" spans="1:25" s="32" customFormat="1" ht="16" x14ac:dyDescent="0.2">
      <c r="A8" s="33"/>
      <c r="B8" s="34"/>
      <c r="C8" s="34"/>
      <c r="D8" s="34"/>
      <c r="E8" s="34"/>
      <c r="F8" s="34"/>
      <c r="G8" s="34"/>
      <c r="H8" s="34"/>
      <c r="I8" s="34"/>
      <c r="J8" s="34"/>
      <c r="K8" s="34"/>
      <c r="L8" s="34"/>
      <c r="M8" s="34"/>
      <c r="N8" s="34"/>
      <c r="O8" s="34"/>
      <c r="P8" s="34"/>
      <c r="Q8" s="34"/>
    </row>
    <row r="9" spans="1:25" s="32" customFormat="1" ht="16"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x14ac:dyDescent="0.2">
      <c r="A11" s="42"/>
      <c r="S11" s="43"/>
    </row>
    <row r="12" spans="1:25" ht="16" customHeight="1" x14ac:dyDescent="0.2">
      <c r="A12" s="42"/>
      <c r="H12" s="430" t="str">
        <f>IF(H60=0,"✓","✗")</f>
        <v>✗</v>
      </c>
      <c r="I12" s="660" t="s">
        <v>338</v>
      </c>
      <c r="J12" s="426"/>
      <c r="K12" s="426"/>
      <c r="L12" s="426"/>
      <c r="M12" s="426"/>
      <c r="N12" s="426"/>
      <c r="O12" s="426"/>
      <c r="P12" s="426"/>
      <c r="Q12" s="426"/>
      <c r="R12" s="426"/>
      <c r="S12" s="43"/>
    </row>
    <row r="13" spans="1:25" ht="16" customHeight="1" x14ac:dyDescent="0.2">
      <c r="A13" s="42"/>
      <c r="H13" s="430"/>
      <c r="I13" s="426"/>
      <c r="J13" s="426"/>
      <c r="K13" s="426"/>
      <c r="L13" s="426"/>
      <c r="M13" s="426"/>
      <c r="N13" s="426"/>
      <c r="O13" s="426"/>
      <c r="P13" s="426"/>
      <c r="Q13" s="426"/>
      <c r="R13" s="427"/>
      <c r="S13" s="43"/>
    </row>
    <row r="14" spans="1:25" ht="16" customHeight="1" thickBot="1" x14ac:dyDescent="0.25">
      <c r="H14" s="645" t="s">
        <v>339</v>
      </c>
      <c r="I14" s="645"/>
      <c r="J14" s="645"/>
      <c r="K14" s="645"/>
      <c r="L14" s="645"/>
      <c r="M14" s="645"/>
      <c r="N14" s="645"/>
      <c r="O14" s="645"/>
      <c r="P14" s="645"/>
      <c r="Q14" s="645"/>
      <c r="S14" s="43"/>
    </row>
    <row r="15" spans="1:25" ht="16" customHeight="1" x14ac:dyDescent="0.2">
      <c r="A15" s="42"/>
      <c r="H15" s="581" t="s">
        <v>165</v>
      </c>
      <c r="I15" s="581"/>
      <c r="J15" s="581"/>
      <c r="K15" s="593" t="s">
        <v>340</v>
      </c>
      <c r="L15" s="593"/>
      <c r="M15" s="593"/>
      <c r="N15" s="593"/>
      <c r="O15" s="593"/>
      <c r="P15" s="593"/>
      <c r="Q15" s="593"/>
      <c r="S15" s="43"/>
    </row>
    <row r="16" spans="1:25" ht="16" customHeight="1" x14ac:dyDescent="0.2">
      <c r="A16" s="42"/>
      <c r="B16" s="41"/>
      <c r="F16" s="39"/>
      <c r="H16" s="541"/>
      <c r="I16" s="541"/>
      <c r="J16" s="541"/>
      <c r="K16" s="543"/>
      <c r="L16" s="543"/>
      <c r="M16" s="543"/>
      <c r="N16" s="543"/>
      <c r="O16" s="543"/>
      <c r="P16" s="543"/>
      <c r="Q16" s="543"/>
      <c r="S16" s="43"/>
    </row>
    <row r="17" spans="1:19" ht="16" customHeight="1" x14ac:dyDescent="0.2">
      <c r="A17" s="42"/>
      <c r="B17" s="41"/>
      <c r="C17" s="550" t="str">
        <f>'14. Prerequisite Steps 1-3'!C18</f>
        <v>✗</v>
      </c>
      <c r="D17" s="609" t="s">
        <v>78</v>
      </c>
      <c r="E17" s="609"/>
      <c r="F17" s="556" t="str">
        <f>'14. Prerequisite Steps 1-3'!F18</f>
        <v>completed: 0/1</v>
      </c>
      <c r="H17" s="541"/>
      <c r="I17" s="541"/>
      <c r="J17" s="541"/>
      <c r="K17" s="543"/>
      <c r="L17" s="543"/>
      <c r="M17" s="543"/>
      <c r="N17" s="543"/>
      <c r="O17" s="543"/>
      <c r="P17" s="543"/>
      <c r="Q17" s="543"/>
      <c r="S17" s="43"/>
    </row>
    <row r="18" spans="1:19" ht="16" customHeight="1" x14ac:dyDescent="0.2">
      <c r="A18" s="42"/>
      <c r="B18" s="45"/>
      <c r="C18" s="551"/>
      <c r="D18" s="610"/>
      <c r="E18" s="610"/>
      <c r="F18" s="557"/>
      <c r="H18" s="541"/>
      <c r="I18" s="541"/>
      <c r="J18" s="541"/>
      <c r="K18" s="543"/>
      <c r="L18" s="543"/>
      <c r="M18" s="543"/>
      <c r="N18" s="543"/>
      <c r="O18" s="543"/>
      <c r="P18" s="543"/>
      <c r="Q18" s="543"/>
      <c r="S18" s="43"/>
    </row>
    <row r="19" spans="1:19" ht="16" customHeight="1" x14ac:dyDescent="0.2">
      <c r="A19" s="42"/>
      <c r="B19" s="41"/>
      <c r="C19" s="552"/>
      <c r="D19" s="611"/>
      <c r="E19" s="611"/>
      <c r="F19" s="558"/>
      <c r="H19" s="542"/>
      <c r="I19" s="542"/>
      <c r="J19" s="542"/>
      <c r="K19" s="684"/>
      <c r="L19" s="684"/>
      <c r="M19" s="684"/>
      <c r="N19" s="684"/>
      <c r="O19" s="684"/>
      <c r="P19" s="684"/>
      <c r="Q19" s="684"/>
      <c r="S19" s="43"/>
    </row>
    <row r="20" spans="1:19" ht="16" customHeight="1" thickBot="1" x14ac:dyDescent="0.25">
      <c r="A20" s="42"/>
      <c r="B20" s="41"/>
      <c r="C20" s="32"/>
      <c r="D20" s="24"/>
      <c r="E20" s="46"/>
      <c r="F20" s="47"/>
      <c r="H20" s="412" t="str">
        <f>IF(R22=FALSE,"✗",IF(R23=TRUE,"✓","✗"))</f>
        <v>✗</v>
      </c>
      <c r="I20" s="413" t="s">
        <v>307</v>
      </c>
      <c r="J20" s="413"/>
      <c r="K20" s="413"/>
      <c r="L20" s="413"/>
      <c r="M20" s="413"/>
      <c r="N20" s="413"/>
      <c r="O20" s="597"/>
      <c r="P20" s="597"/>
      <c r="Q20" s="597"/>
      <c r="S20" s="43"/>
    </row>
    <row r="21" spans="1:19" ht="16" customHeight="1" x14ac:dyDescent="0.2">
      <c r="A21" s="42"/>
      <c r="B21" s="41"/>
      <c r="C21" s="550" t="str">
        <f>'14. Prerequisite Steps 1-3'!C25</f>
        <v>✗</v>
      </c>
      <c r="D21" s="609" t="s">
        <v>80</v>
      </c>
      <c r="E21" s="609"/>
      <c r="F21" s="556" t="str">
        <f>'14. Prerequisite Steps 1-3'!F25</f>
        <v>completed: 0/22</v>
      </c>
      <c r="H21" s="412"/>
      <c r="I21" s="413"/>
      <c r="J21" s="413"/>
      <c r="K21" s="413"/>
      <c r="L21" s="413"/>
      <c r="M21" s="413"/>
      <c r="N21" s="413"/>
      <c r="O21" s="449" t="s">
        <v>170</v>
      </c>
      <c r="P21" s="450"/>
      <c r="Q21" s="450"/>
      <c r="R21" s="22" t="s">
        <v>171</v>
      </c>
      <c r="S21" s="43"/>
    </row>
    <row r="22" spans="1:19" ht="16" customHeight="1" x14ac:dyDescent="0.2">
      <c r="A22" s="42"/>
      <c r="B22" s="45"/>
      <c r="C22" s="551"/>
      <c r="D22" s="610"/>
      <c r="E22" s="610"/>
      <c r="F22" s="557"/>
      <c r="H22" s="412"/>
      <c r="I22" s="413"/>
      <c r="J22" s="413"/>
      <c r="K22" s="413"/>
      <c r="L22" s="413"/>
      <c r="M22" s="413"/>
      <c r="N22" s="413"/>
      <c r="O22" s="450"/>
      <c r="P22" s="450"/>
      <c r="Q22" s="450"/>
      <c r="R22" s="23" t="b">
        <f>ISNUMBER(SEARCH(R21,O21))</f>
        <v>1</v>
      </c>
      <c r="S22" s="43"/>
    </row>
    <row r="23" spans="1:19" ht="16" customHeight="1" thickBot="1" x14ac:dyDescent="0.25">
      <c r="A23" s="42"/>
      <c r="B23" s="41"/>
      <c r="C23" s="552"/>
      <c r="D23" s="611"/>
      <c r="E23" s="611"/>
      <c r="F23" s="558"/>
      <c r="H23" s="412"/>
      <c r="I23" s="476" t="s">
        <v>173</v>
      </c>
      <c r="J23" s="476"/>
      <c r="K23" s="476"/>
      <c r="L23" s="476"/>
      <c r="M23" s="476"/>
      <c r="O23" s="450"/>
      <c r="P23" s="450"/>
      <c r="Q23" s="450"/>
      <c r="R23" s="23" t="b">
        <v>0</v>
      </c>
      <c r="S23" s="43"/>
    </row>
    <row r="24" spans="1:19" ht="16" customHeight="1" x14ac:dyDescent="0.2">
      <c r="A24" s="42"/>
      <c r="B24" s="41"/>
      <c r="C24" s="32"/>
      <c r="D24" s="32"/>
      <c r="E24" s="32"/>
      <c r="F24" s="47"/>
      <c r="H24" s="412"/>
      <c r="I24" s="476"/>
      <c r="J24" s="476"/>
      <c r="K24" s="476"/>
      <c r="L24" s="476"/>
      <c r="M24" s="476"/>
      <c r="O24" s="475" t="str">
        <f>IF(R23=FALSE,"     Confirm evidence link",IF(R22=FALSE,"     Please insert link above","     Evidence link confirmed"))</f>
        <v xml:space="preserve">     Confirm evidence link</v>
      </c>
      <c r="P24" s="475"/>
      <c r="Q24" s="475"/>
      <c r="S24" s="43"/>
    </row>
    <row r="25" spans="1:19" ht="16" customHeight="1" x14ac:dyDescent="0.2">
      <c r="A25" s="42"/>
      <c r="B25" s="41"/>
      <c r="C25" s="550" t="str">
        <f>'14. Prerequisite Steps 1-3'!C47</f>
        <v>✗</v>
      </c>
      <c r="D25" s="609" t="s">
        <v>81</v>
      </c>
      <c r="E25" s="609"/>
      <c r="F25" s="556" t="str">
        <f>'14. Prerequisite Steps 1-3'!F47</f>
        <v>completed: 0/7</v>
      </c>
      <c r="H25" s="596"/>
      <c r="I25" s="49"/>
      <c r="J25" s="49"/>
      <c r="K25" s="49"/>
      <c r="L25" s="49"/>
      <c r="M25" s="49"/>
      <c r="N25" s="49"/>
      <c r="O25" s="533"/>
      <c r="P25" s="533"/>
      <c r="Q25" s="533"/>
      <c r="S25" s="43"/>
    </row>
    <row r="26" spans="1:19" ht="16" customHeight="1" thickBot="1" x14ac:dyDescent="0.25">
      <c r="A26" s="42"/>
      <c r="B26" s="50"/>
      <c r="C26" s="551"/>
      <c r="D26" s="610"/>
      <c r="E26" s="610"/>
      <c r="F26" s="557"/>
      <c r="H26" s="412" t="str">
        <f>IF(R29=FALSE,"✗",IF(R30=TRUE,"✓","✗"))</f>
        <v>✗</v>
      </c>
      <c r="I26" s="413" t="s">
        <v>341</v>
      </c>
      <c r="J26" s="413"/>
      <c r="K26" s="413"/>
      <c r="L26" s="413"/>
      <c r="M26" s="413"/>
      <c r="N26" s="413"/>
      <c r="O26" s="597"/>
      <c r="P26" s="597"/>
      <c r="Q26" s="597"/>
      <c r="S26" s="43"/>
    </row>
    <row r="27" spans="1:19" ht="16" customHeight="1" x14ac:dyDescent="0.2">
      <c r="A27" s="42"/>
      <c r="B27" s="41"/>
      <c r="C27" s="552"/>
      <c r="D27" s="611"/>
      <c r="E27" s="611"/>
      <c r="F27" s="558"/>
      <c r="H27" s="412"/>
      <c r="I27" s="413"/>
      <c r="J27" s="413"/>
      <c r="K27" s="413"/>
      <c r="L27" s="413"/>
      <c r="M27" s="413"/>
      <c r="N27" s="413"/>
      <c r="O27" s="449" t="s">
        <v>170</v>
      </c>
      <c r="P27" s="450"/>
      <c r="Q27" s="450"/>
      <c r="S27" s="43"/>
    </row>
    <row r="28" spans="1:19" ht="16" customHeight="1" x14ac:dyDescent="0.2">
      <c r="A28" s="53"/>
      <c r="H28" s="412"/>
      <c r="I28" s="413"/>
      <c r="J28" s="413"/>
      <c r="K28" s="413"/>
      <c r="L28" s="413"/>
      <c r="M28" s="413"/>
      <c r="N28" s="413"/>
      <c r="O28" s="450"/>
      <c r="P28" s="450"/>
      <c r="Q28" s="450"/>
      <c r="R28" s="22" t="s">
        <v>171</v>
      </c>
      <c r="S28" s="43"/>
    </row>
    <row r="29" spans="1:19" ht="16" customHeight="1" thickBot="1" x14ac:dyDescent="0.25">
      <c r="A29" s="604" t="str">
        <f>'14. Prerequisite Steps 1-3'!A56</f>
        <v>🔒</v>
      </c>
      <c r="B29" s="612" t="str">
        <f>'14. Prerequisite Steps 1-3'!B56</f>
        <v>Please complete prerequisite steps 1-3</v>
      </c>
      <c r="C29" s="612"/>
      <c r="D29" s="612"/>
      <c r="E29" s="612"/>
      <c r="F29" s="57"/>
      <c r="H29" s="412"/>
      <c r="I29" s="476" t="s">
        <v>173</v>
      </c>
      <c r="J29" s="476"/>
      <c r="K29" s="476"/>
      <c r="L29" s="476"/>
      <c r="M29" s="476"/>
      <c r="O29" s="450"/>
      <c r="P29" s="450"/>
      <c r="Q29" s="450"/>
      <c r="R29" s="23" t="b">
        <f>ISNUMBER(SEARCH(R28,O27))</f>
        <v>1</v>
      </c>
      <c r="S29" s="43"/>
    </row>
    <row r="30" spans="1:19" ht="16" customHeight="1" x14ac:dyDescent="0.2">
      <c r="A30" s="605"/>
      <c r="B30" s="613"/>
      <c r="C30" s="613"/>
      <c r="D30" s="613"/>
      <c r="E30" s="613"/>
      <c r="F30" s="58"/>
      <c r="H30" s="412"/>
      <c r="I30" s="476"/>
      <c r="J30" s="476"/>
      <c r="K30" s="476"/>
      <c r="L30" s="476"/>
      <c r="M30" s="476"/>
      <c r="O30" s="475" t="str">
        <f>IF(R30=FALSE,"     Confirm evidence link",IF(R29=FALSE,"     Please insert link above","     Evidence link confirmed"))</f>
        <v xml:space="preserve">     Confirm evidence link</v>
      </c>
      <c r="P30" s="475"/>
      <c r="Q30" s="475"/>
      <c r="R30" s="23" t="b">
        <v>0</v>
      </c>
      <c r="S30" s="43"/>
    </row>
    <row r="31" spans="1:19" ht="16" customHeight="1" x14ac:dyDescent="0.2">
      <c r="A31" s="53"/>
      <c r="H31" s="596"/>
      <c r="I31" s="49"/>
      <c r="J31" s="49"/>
      <c r="K31" s="49"/>
      <c r="L31" s="49"/>
      <c r="M31" s="49"/>
      <c r="N31" s="49"/>
      <c r="O31" s="533"/>
      <c r="P31" s="533"/>
      <c r="Q31" s="533"/>
      <c r="S31" s="43"/>
    </row>
    <row r="32" spans="1:19" ht="16" customHeight="1" thickBot="1" x14ac:dyDescent="0.25">
      <c r="A32" s="53"/>
      <c r="B32" s="59"/>
      <c r="C32" s="59"/>
      <c r="D32" s="59"/>
      <c r="E32" s="59"/>
      <c r="F32" s="59"/>
      <c r="H32" s="412" t="str">
        <f>IF(R35=FALSE,"✗",IF(R36=TRUE,"✓","✗"))</f>
        <v>✗</v>
      </c>
      <c r="I32" s="413" t="s">
        <v>342</v>
      </c>
      <c r="J32" s="413"/>
      <c r="K32" s="413"/>
      <c r="L32" s="413"/>
      <c r="M32" s="413"/>
      <c r="N32" s="413"/>
      <c r="O32" s="597"/>
      <c r="P32" s="597"/>
      <c r="Q32" s="597"/>
      <c r="S32" s="43"/>
    </row>
    <row r="33" spans="1:19" ht="16" customHeight="1" x14ac:dyDescent="0.2">
      <c r="B33" s="42"/>
      <c r="C33" s="550" t="str">
        <f>'15. Step 4. Consideration'!H12</f>
        <v>✗</v>
      </c>
      <c r="D33" s="606" t="s">
        <v>82</v>
      </c>
      <c r="E33" s="606"/>
      <c r="F33" s="556" t="str">
        <f>'14. Prerequisite Steps 1-3'!F60</f>
        <v>completed: 0/4</v>
      </c>
      <c r="H33" s="412"/>
      <c r="I33" s="413"/>
      <c r="J33" s="413"/>
      <c r="K33" s="413"/>
      <c r="L33" s="413"/>
      <c r="M33" s="413"/>
      <c r="N33" s="413"/>
      <c r="O33" s="449" t="s">
        <v>170</v>
      </c>
      <c r="P33" s="450"/>
      <c r="Q33" s="450"/>
      <c r="S33" s="43"/>
    </row>
    <row r="34" spans="1:19" ht="16" customHeight="1" x14ac:dyDescent="0.2">
      <c r="B34" s="61"/>
      <c r="C34" s="551"/>
      <c r="D34" s="607"/>
      <c r="E34" s="607"/>
      <c r="F34" s="557"/>
      <c r="H34" s="412"/>
      <c r="I34" s="413"/>
      <c r="J34" s="413"/>
      <c r="K34" s="413"/>
      <c r="L34" s="413"/>
      <c r="M34" s="413"/>
      <c r="N34" s="413"/>
      <c r="O34" s="450"/>
      <c r="P34" s="450"/>
      <c r="Q34" s="450"/>
      <c r="R34" s="22" t="s">
        <v>171</v>
      </c>
      <c r="S34" s="43"/>
    </row>
    <row r="35" spans="1:19" ht="16" customHeight="1" thickBot="1" x14ac:dyDescent="0.25">
      <c r="B35" s="41"/>
      <c r="C35" s="552"/>
      <c r="D35" s="608"/>
      <c r="E35" s="608"/>
      <c r="F35" s="558"/>
      <c r="H35" s="412"/>
      <c r="I35" s="476" t="s">
        <v>173</v>
      </c>
      <c r="J35" s="476"/>
      <c r="K35" s="476"/>
      <c r="L35" s="476"/>
      <c r="M35" s="476"/>
      <c r="O35" s="450"/>
      <c r="P35" s="450"/>
      <c r="Q35" s="450"/>
      <c r="R35" s="23" t="b">
        <f>ISNUMBER(SEARCH(R34,O33))</f>
        <v>1</v>
      </c>
      <c r="S35" s="43"/>
    </row>
    <row r="36" spans="1:19" ht="16" customHeight="1" x14ac:dyDescent="0.2">
      <c r="B36" s="41"/>
      <c r="H36" s="412"/>
      <c r="I36" s="476"/>
      <c r="J36" s="476"/>
      <c r="K36" s="476"/>
      <c r="L36" s="476"/>
      <c r="M36" s="476"/>
      <c r="O36" s="475" t="str">
        <f>IF(R36=FALSE,"     Confirm evidence link",IF(R35=FALSE,"     Please insert link above","     Evidence link confirmed"))</f>
        <v xml:space="preserve">     Confirm evidence link</v>
      </c>
      <c r="P36" s="475"/>
      <c r="Q36" s="475"/>
      <c r="R36" s="23" t="b">
        <v>0</v>
      </c>
      <c r="S36" s="43"/>
    </row>
    <row r="37" spans="1:19" ht="16" customHeight="1" x14ac:dyDescent="0.2">
      <c r="A37" s="53"/>
      <c r="C37" s="550" t="str">
        <f>'16. Step 5. Impact Assessment'!H12</f>
        <v>✗</v>
      </c>
      <c r="D37" s="606" t="s">
        <v>83</v>
      </c>
      <c r="E37" s="606"/>
      <c r="F37" s="556" t="str">
        <f>'14. Prerequisite Steps 1-3'!F64</f>
        <v>completed: 0/13</v>
      </c>
      <c r="H37" s="596"/>
      <c r="I37" s="49"/>
      <c r="J37" s="49"/>
      <c r="K37" s="49"/>
      <c r="L37" s="49"/>
      <c r="M37" s="49"/>
      <c r="N37" s="49"/>
      <c r="O37" s="533"/>
      <c r="P37" s="533"/>
      <c r="Q37" s="533"/>
      <c r="S37" s="43"/>
    </row>
    <row r="38" spans="1:19" ht="16" customHeight="1" thickBot="1" x14ac:dyDescent="0.25">
      <c r="A38" s="53"/>
      <c r="B38" s="61"/>
      <c r="C38" s="551"/>
      <c r="D38" s="607"/>
      <c r="E38" s="607"/>
      <c r="F38" s="557"/>
      <c r="H38" s="534" t="str">
        <f>IF(R41=FALSE,"✗",IF(R42=TRUE,"✓","✗"))</f>
        <v>✗</v>
      </c>
      <c r="I38" s="535" t="s">
        <v>343</v>
      </c>
      <c r="J38" s="535"/>
      <c r="K38" s="535"/>
      <c r="L38" s="535"/>
      <c r="M38" s="535"/>
      <c r="N38" s="535"/>
      <c r="O38" s="634"/>
      <c r="P38" s="634"/>
      <c r="Q38" s="634"/>
      <c r="S38" s="43"/>
    </row>
    <row r="39" spans="1:19" ht="16" customHeight="1" x14ac:dyDescent="0.2">
      <c r="A39" s="53"/>
      <c r="B39" s="41"/>
      <c r="C39" s="552"/>
      <c r="D39" s="608"/>
      <c r="E39" s="608"/>
      <c r="F39" s="558"/>
      <c r="H39" s="412"/>
      <c r="I39" s="413"/>
      <c r="J39" s="413"/>
      <c r="K39" s="413"/>
      <c r="L39" s="413"/>
      <c r="M39" s="413"/>
      <c r="N39" s="413"/>
      <c r="O39" s="449" t="s">
        <v>170</v>
      </c>
      <c r="P39" s="450"/>
      <c r="Q39" s="450"/>
      <c r="S39" s="43"/>
    </row>
    <row r="40" spans="1:19" ht="16" customHeight="1" thickBot="1" x14ac:dyDescent="0.25">
      <c r="A40" s="53"/>
      <c r="B40" s="41"/>
      <c r="C40" s="32"/>
      <c r="D40" s="32"/>
      <c r="E40" s="32"/>
      <c r="F40" s="317"/>
      <c r="H40" s="412"/>
      <c r="I40" s="413"/>
      <c r="J40" s="413"/>
      <c r="K40" s="413"/>
      <c r="L40" s="413"/>
      <c r="M40" s="413"/>
      <c r="N40" s="413"/>
      <c r="O40" s="450"/>
      <c r="P40" s="450"/>
      <c r="Q40" s="450"/>
      <c r="R40" s="74" t="s">
        <v>171</v>
      </c>
      <c r="S40" s="43"/>
    </row>
    <row r="41" spans="1:19" ht="16" customHeight="1" thickBot="1" x14ac:dyDescent="0.25">
      <c r="B41" s="41"/>
      <c r="C41" s="621" t="str">
        <f>H12</f>
        <v>✗</v>
      </c>
      <c r="D41" s="681" t="s">
        <v>84</v>
      </c>
      <c r="E41" s="681"/>
      <c r="F41" s="641" t="str">
        <f>'14. Prerequisite Steps 1-3'!F68</f>
        <v>completed: 0/5</v>
      </c>
      <c r="H41" s="412"/>
      <c r="I41" s="476" t="s">
        <v>173</v>
      </c>
      <c r="J41" s="476"/>
      <c r="K41" s="476"/>
      <c r="L41" s="476"/>
      <c r="M41" s="476"/>
      <c r="O41" s="450"/>
      <c r="P41" s="450"/>
      <c r="Q41" s="450"/>
      <c r="R41" s="23" t="b">
        <f>ISNUMBER(SEARCH(R40,O39))</f>
        <v>1</v>
      </c>
      <c r="S41" s="43"/>
    </row>
    <row r="42" spans="1:19" ht="16" customHeight="1" x14ac:dyDescent="0.2">
      <c r="B42" s="61"/>
      <c r="C42" s="622"/>
      <c r="D42" s="682"/>
      <c r="E42" s="682"/>
      <c r="F42" s="642"/>
      <c r="H42" s="412"/>
      <c r="I42" s="476"/>
      <c r="J42" s="476"/>
      <c r="K42" s="476"/>
      <c r="L42" s="476"/>
      <c r="M42" s="476"/>
      <c r="O42" s="475" t="str">
        <f>IF(R42=FALSE,"     Confirm evidence link",IF(R41=FALSE,"     Please insert link above","     Evidence link confirmed"))</f>
        <v xml:space="preserve">     Confirm evidence link</v>
      </c>
      <c r="P42" s="475"/>
      <c r="Q42" s="475"/>
      <c r="R42" s="23" t="b">
        <v>0</v>
      </c>
      <c r="S42" s="43"/>
    </row>
    <row r="43" spans="1:19" ht="16" customHeight="1" thickBot="1" x14ac:dyDescent="0.25">
      <c r="B43" s="41"/>
      <c r="C43" s="623"/>
      <c r="D43" s="683"/>
      <c r="E43" s="683"/>
      <c r="F43" s="643"/>
      <c r="H43" s="596"/>
      <c r="I43" s="49"/>
      <c r="J43" s="49"/>
      <c r="K43" s="49"/>
      <c r="L43" s="49"/>
      <c r="M43" s="49"/>
      <c r="N43" s="49"/>
      <c r="O43" s="533"/>
      <c r="P43" s="533"/>
      <c r="Q43" s="533"/>
      <c r="S43" s="43"/>
    </row>
    <row r="44" spans="1:19" ht="16" customHeight="1" thickBot="1" x14ac:dyDescent="0.25">
      <c r="A44" s="53"/>
      <c r="C44" s="32"/>
      <c r="D44" s="32"/>
      <c r="E44" s="64"/>
      <c r="F44" s="32"/>
      <c r="H44" s="412" t="str">
        <f>IF(R47=FALSE,"✗",IF(R48=TRUE,"✓","✗"))</f>
        <v>✗</v>
      </c>
      <c r="I44" s="413" t="s">
        <v>344</v>
      </c>
      <c r="J44" s="413"/>
      <c r="K44" s="413"/>
      <c r="L44" s="413"/>
      <c r="M44" s="413"/>
      <c r="N44" s="413"/>
      <c r="O44" s="597"/>
      <c r="P44" s="597"/>
      <c r="Q44" s="597"/>
      <c r="S44" s="43"/>
    </row>
    <row r="45" spans="1:19" ht="16" customHeight="1" x14ac:dyDescent="0.2">
      <c r="A45" s="53"/>
      <c r="D45" s="565" t="str">
        <f>IF(COUNTIF(H20:H49,"✗")=0,"✓","✗")</f>
        <v>✗</v>
      </c>
      <c r="E45" s="677" t="s">
        <v>339</v>
      </c>
      <c r="F45" s="678"/>
      <c r="H45" s="412"/>
      <c r="I45" s="413"/>
      <c r="J45" s="413"/>
      <c r="K45" s="413"/>
      <c r="L45" s="413"/>
      <c r="M45" s="413"/>
      <c r="N45" s="413"/>
      <c r="O45" s="449" t="s">
        <v>170</v>
      </c>
      <c r="P45" s="450"/>
      <c r="Q45" s="450"/>
      <c r="S45" s="43"/>
    </row>
    <row r="46" spans="1:19" ht="16" customHeight="1" x14ac:dyDescent="0.2">
      <c r="A46" s="53"/>
      <c r="D46" s="636"/>
      <c r="E46" s="679"/>
      <c r="F46" s="680"/>
      <c r="H46" s="412"/>
      <c r="I46" s="413"/>
      <c r="J46" s="413"/>
      <c r="K46" s="413"/>
      <c r="L46" s="413"/>
      <c r="M46" s="413"/>
      <c r="N46" s="413"/>
      <c r="O46" s="450"/>
      <c r="P46" s="450"/>
      <c r="Q46" s="450"/>
      <c r="R46" s="22" t="s">
        <v>171</v>
      </c>
      <c r="S46" s="43"/>
    </row>
    <row r="47" spans="1:19" ht="16" customHeight="1" thickBot="1" x14ac:dyDescent="0.25">
      <c r="A47" s="53"/>
      <c r="H47" s="412"/>
      <c r="I47" s="476" t="s">
        <v>173</v>
      </c>
      <c r="J47" s="476"/>
      <c r="K47" s="476"/>
      <c r="L47" s="476"/>
      <c r="M47" s="476"/>
      <c r="O47" s="450"/>
      <c r="P47" s="450"/>
      <c r="Q47" s="450"/>
      <c r="R47" s="23" t="b">
        <f>ISNUMBER(SEARCH(R46,O45))</f>
        <v>1</v>
      </c>
      <c r="S47" s="43"/>
    </row>
    <row r="48" spans="1:19" ht="16" customHeight="1" x14ac:dyDescent="0.2">
      <c r="A48" s="53"/>
      <c r="C48" s="550" t="str">
        <f>'18. Step 7. Negotiations'!H12</f>
        <v>✗</v>
      </c>
      <c r="D48" s="606" t="s">
        <v>85</v>
      </c>
      <c r="E48" s="606"/>
      <c r="F48" s="556" t="str">
        <f>'14. Prerequisite Steps 1-3'!F72</f>
        <v>completed: 0/6</v>
      </c>
      <c r="H48" s="412"/>
      <c r="I48" s="476"/>
      <c r="J48" s="476"/>
      <c r="K48" s="476"/>
      <c r="L48" s="476"/>
      <c r="M48" s="476"/>
      <c r="O48" s="475" t="str">
        <f>IF(R48=FALSE,"     Confirm evidence link",IF(R47=FALSE,"     Please insert link above","     Evidence link confirmed"))</f>
        <v xml:space="preserve">     Confirm evidence link</v>
      </c>
      <c r="P48" s="475"/>
      <c r="Q48" s="475"/>
      <c r="R48" s="23" t="b">
        <v>0</v>
      </c>
      <c r="S48" s="43"/>
    </row>
    <row r="49" spans="1:19" ht="16" customHeight="1" thickBot="1" x14ac:dyDescent="0.25">
      <c r="A49" s="53"/>
      <c r="B49" s="63"/>
      <c r="C49" s="551"/>
      <c r="D49" s="607"/>
      <c r="E49" s="607"/>
      <c r="F49" s="557"/>
      <c r="H49" s="633"/>
      <c r="I49" s="70"/>
      <c r="J49" s="70"/>
      <c r="K49" s="70"/>
      <c r="L49" s="70"/>
      <c r="M49" s="70"/>
      <c r="N49" s="70"/>
      <c r="O49" s="635"/>
      <c r="P49" s="635"/>
      <c r="Q49" s="635"/>
      <c r="S49" s="43"/>
    </row>
    <row r="50" spans="1:19" ht="16" customHeight="1" thickTop="1" x14ac:dyDescent="0.2">
      <c r="A50" s="53"/>
      <c r="C50" s="552"/>
      <c r="D50" s="608"/>
      <c r="E50" s="608"/>
      <c r="F50" s="558"/>
      <c r="H50" s="71"/>
      <c r="I50" s="71"/>
      <c r="J50" s="71"/>
      <c r="K50" s="71"/>
      <c r="L50" s="71"/>
      <c r="M50" s="71"/>
      <c r="N50" s="71"/>
      <c r="O50" s="71"/>
      <c r="P50" s="71"/>
      <c r="Q50" s="71"/>
      <c r="S50" s="43"/>
    </row>
    <row r="51" spans="1:19" ht="16" customHeight="1" x14ac:dyDescent="0.2">
      <c r="B51" s="41"/>
      <c r="C51" s="32"/>
      <c r="D51" s="32"/>
      <c r="E51" s="32"/>
      <c r="F51" s="32"/>
      <c r="H51" s="71"/>
      <c r="I51" s="71"/>
      <c r="J51" s="624" t="s">
        <v>345</v>
      </c>
      <c r="K51" s="625"/>
      <c r="L51" s="625"/>
      <c r="M51" s="625"/>
      <c r="N51" s="625"/>
      <c r="O51" s="626"/>
      <c r="P51" s="71"/>
      <c r="Q51" s="71"/>
      <c r="S51" s="43"/>
    </row>
    <row r="52" spans="1:19" ht="16" customHeight="1" x14ac:dyDescent="0.2">
      <c r="B52" s="41"/>
      <c r="C52" s="550" t="str">
        <f>'19. Step 8. Sustainability'!H12</f>
        <v>✗</v>
      </c>
      <c r="D52" s="606" t="s">
        <v>279</v>
      </c>
      <c r="E52" s="606"/>
      <c r="F52" s="556" t="str">
        <f>'14. Prerequisite Steps 1-3'!F76</f>
        <v>completed: 0/12</v>
      </c>
      <c r="H52" s="71"/>
      <c r="I52" s="71"/>
      <c r="J52" s="627"/>
      <c r="K52" s="628"/>
      <c r="L52" s="628"/>
      <c r="M52" s="628"/>
      <c r="N52" s="628"/>
      <c r="O52" s="629"/>
      <c r="P52" s="71"/>
      <c r="Q52" s="71"/>
    </row>
    <row r="53" spans="1:19" ht="16" customHeight="1" x14ac:dyDescent="0.2">
      <c r="B53" s="50"/>
      <c r="C53" s="551"/>
      <c r="D53" s="607"/>
      <c r="E53" s="607"/>
      <c r="F53" s="557"/>
      <c r="H53" s="71"/>
      <c r="I53" s="71"/>
      <c r="J53" s="627"/>
      <c r="K53" s="628"/>
      <c r="L53" s="628"/>
      <c r="M53" s="628"/>
      <c r="N53" s="628"/>
      <c r="O53" s="629"/>
      <c r="P53" s="71"/>
      <c r="Q53" s="71"/>
    </row>
    <row r="54" spans="1:19" ht="16" customHeight="1" x14ac:dyDescent="0.2">
      <c r="C54" s="552"/>
      <c r="D54" s="608"/>
      <c r="E54" s="608"/>
      <c r="F54" s="558"/>
      <c r="H54" s="71"/>
      <c r="I54" s="71"/>
      <c r="J54" s="630"/>
      <c r="K54" s="631"/>
      <c r="L54" s="631"/>
      <c r="M54" s="631"/>
      <c r="N54" s="631"/>
      <c r="O54" s="632"/>
      <c r="P54" s="71"/>
      <c r="Q54" s="71"/>
    </row>
    <row r="55" spans="1:19" ht="16" customHeight="1" x14ac:dyDescent="0.2">
      <c r="H55" s="71"/>
      <c r="I55" s="71"/>
      <c r="J55" s="71"/>
      <c r="K55" s="71"/>
      <c r="L55" s="71"/>
      <c r="M55" s="71"/>
      <c r="N55" s="71"/>
      <c r="O55" s="71"/>
      <c r="P55" s="71"/>
      <c r="Q55" s="71"/>
    </row>
    <row r="56" spans="1:19" ht="16" hidden="1" customHeight="1" x14ac:dyDescent="0.2"/>
    <row r="57" spans="1:19" ht="16" hidden="1" customHeight="1" x14ac:dyDescent="0.2"/>
    <row r="58" spans="1:19" ht="16" hidden="1" customHeight="1" x14ac:dyDescent="0.2"/>
    <row r="59" spans="1:19" ht="16" hidden="1" customHeight="1" x14ac:dyDescent="0.2"/>
    <row r="60" spans="1:19" ht="16" hidden="1" customHeight="1" x14ac:dyDescent="0.2">
      <c r="H60" s="72">
        <f>COUNTIF(H20:H57,"✗")</f>
        <v>5</v>
      </c>
      <c r="I60" s="23" t="s">
        <v>189</v>
      </c>
    </row>
    <row r="61" spans="1:19" ht="16" hidden="1" customHeight="1" x14ac:dyDescent="0.2"/>
  </sheetData>
  <mergeCells count="74">
    <mergeCell ref="Y4:Y5"/>
    <mergeCell ref="E6:F7"/>
    <mergeCell ref="G6:H7"/>
    <mergeCell ref="I6:K7"/>
    <mergeCell ref="L6:N7"/>
    <mergeCell ref="O1:P2"/>
    <mergeCell ref="E2:I3"/>
    <mergeCell ref="O3:P4"/>
    <mergeCell ref="V4:V6"/>
    <mergeCell ref="W4:X6"/>
    <mergeCell ref="C52:C54"/>
    <mergeCell ref="F21:F23"/>
    <mergeCell ref="F33:F35"/>
    <mergeCell ref="F52:F54"/>
    <mergeCell ref="F48:F50"/>
    <mergeCell ref="F37:F39"/>
    <mergeCell ref="F41:F43"/>
    <mergeCell ref="C25:C27"/>
    <mergeCell ref="D25:E27"/>
    <mergeCell ref="F25:F27"/>
    <mergeCell ref="C37:C39"/>
    <mergeCell ref="C33:C35"/>
    <mergeCell ref="C41:C43"/>
    <mergeCell ref="D48:E50"/>
    <mergeCell ref="C48:C50"/>
    <mergeCell ref="D52:E54"/>
    <mergeCell ref="H12:H13"/>
    <mergeCell ref="I12:R13"/>
    <mergeCell ref="C17:C19"/>
    <mergeCell ref="D17:E19"/>
    <mergeCell ref="F17:F19"/>
    <mergeCell ref="H14:Q14"/>
    <mergeCell ref="H15:J19"/>
    <mergeCell ref="K15:Q19"/>
    <mergeCell ref="E45:F46"/>
    <mergeCell ref="O20:Q20"/>
    <mergeCell ref="O21:Q23"/>
    <mergeCell ref="D37:E39"/>
    <mergeCell ref="I35:M36"/>
    <mergeCell ref="O36:Q37"/>
    <mergeCell ref="D33:E35"/>
    <mergeCell ref="D41:E43"/>
    <mergeCell ref="I23:M24"/>
    <mergeCell ref="O24:Q25"/>
    <mergeCell ref="H32:H37"/>
    <mergeCell ref="I32:N34"/>
    <mergeCell ref="O32:Q32"/>
    <mergeCell ref="O33:Q35"/>
    <mergeCell ref="C21:C23"/>
    <mergeCell ref="D21:E23"/>
    <mergeCell ref="H26:H31"/>
    <mergeCell ref="I26:N28"/>
    <mergeCell ref="O26:Q26"/>
    <mergeCell ref="O27:Q29"/>
    <mergeCell ref="I29:M30"/>
    <mergeCell ref="O30:Q31"/>
    <mergeCell ref="H20:H25"/>
    <mergeCell ref="I20:N22"/>
    <mergeCell ref="A29:A30"/>
    <mergeCell ref="B29:E30"/>
    <mergeCell ref="J51:O54"/>
    <mergeCell ref="H38:H43"/>
    <mergeCell ref="I38:N40"/>
    <mergeCell ref="O38:Q38"/>
    <mergeCell ref="O39:Q41"/>
    <mergeCell ref="I41:M42"/>
    <mergeCell ref="O42:Q43"/>
    <mergeCell ref="H44:H49"/>
    <mergeCell ref="I44:N46"/>
    <mergeCell ref="O44:Q44"/>
    <mergeCell ref="O45:Q47"/>
    <mergeCell ref="I47:M48"/>
    <mergeCell ref="O48:Q49"/>
    <mergeCell ref="D45:D46"/>
  </mergeCells>
  <conditionalFormatting sqref="H12:H13">
    <cfRule type="containsText" dxfId="269" priority="41" operator="containsText" text="✗">
      <formula>NOT(ISERROR(SEARCH("✗",H12)))</formula>
    </cfRule>
  </conditionalFormatting>
  <conditionalFormatting sqref="H20">
    <cfRule type="beginsWith" dxfId="268" priority="38" operator="beginsWith" text="&quot;Upload&quot;">
      <formula>LEFT(H20,LEN("""Upload"""))="""Upload"""</formula>
    </cfRule>
    <cfRule type="beginsWith" dxfId="267" priority="39" stopIfTrue="1" operator="beginsWith" text="&quot;Upload&quot;">
      <formula>LEFT(H20,LEN("""Upload"""))="""Upload"""</formula>
    </cfRule>
  </conditionalFormatting>
  <conditionalFormatting sqref="H26">
    <cfRule type="beginsWith" dxfId="266" priority="35" operator="beginsWith" text="&quot;Upload&quot;">
      <formula>LEFT(H26,LEN("""Upload"""))="""Upload"""</formula>
    </cfRule>
    <cfRule type="beginsWith" dxfId="265" priority="36" stopIfTrue="1" operator="beginsWith" text="&quot;Upload&quot;">
      <formula>LEFT(H26,LEN("""Upload"""))="""Upload"""</formula>
    </cfRule>
  </conditionalFormatting>
  <conditionalFormatting sqref="H32">
    <cfRule type="beginsWith" dxfId="264" priority="32" operator="beginsWith" text="&quot;Upload&quot;">
      <formula>LEFT(H32,LEN("""Upload"""))="""Upload"""</formula>
    </cfRule>
    <cfRule type="beginsWith" dxfId="263" priority="33" stopIfTrue="1" operator="beginsWith" text="&quot;Upload&quot;">
      <formula>LEFT(H32,LEN("""Upload"""))="""Upload"""</formula>
    </cfRule>
  </conditionalFormatting>
  <conditionalFormatting sqref="H44">
    <cfRule type="beginsWith" dxfId="262" priority="29" operator="beginsWith" text="&quot;Upload&quot;">
      <formula>LEFT(H44,LEN("""Upload"""))="""Upload"""</formula>
    </cfRule>
    <cfRule type="beginsWith" dxfId="261" priority="30" stopIfTrue="1" operator="beginsWith" text="&quot;Upload&quot;">
      <formula>LEFT(H44,LEN("""Upload"""))="""Upload"""</formula>
    </cfRule>
  </conditionalFormatting>
  <conditionalFormatting sqref="C37">
    <cfRule type="containsText" dxfId="260" priority="23" operator="containsText" text="✗">
      <formula>NOT(ISERROR(SEARCH("✗",C37)))</formula>
    </cfRule>
  </conditionalFormatting>
  <conditionalFormatting sqref="C33">
    <cfRule type="containsText" dxfId="259" priority="25" operator="containsText" text="✗">
      <formula>NOT(ISERROR(SEARCH("✗",C33)))</formula>
    </cfRule>
  </conditionalFormatting>
  <conditionalFormatting sqref="A29:A30">
    <cfRule type="containsText" dxfId="258" priority="24" operator="containsText" text="✓">
      <formula>NOT(ISERROR(SEARCH("✓",A29)))</formula>
    </cfRule>
  </conditionalFormatting>
  <conditionalFormatting sqref="H38">
    <cfRule type="beginsWith" dxfId="257" priority="21" operator="beginsWith" text="&quot;Upload&quot;">
      <formula>LEFT(H38,LEN("""Upload"""))="""Upload"""</formula>
    </cfRule>
    <cfRule type="beginsWith" dxfId="256" priority="22" stopIfTrue="1" operator="beginsWith" text="&quot;Upload&quot;">
      <formula>LEFT(H38,LEN("""Upload"""))="""Upload"""</formula>
    </cfRule>
  </conditionalFormatting>
  <conditionalFormatting sqref="C41">
    <cfRule type="containsText" dxfId="255" priority="18" operator="containsText" text="✗">
      <formula>NOT(ISERROR(SEARCH("✗",C41)))</formula>
    </cfRule>
  </conditionalFormatting>
  <conditionalFormatting sqref="C52">
    <cfRule type="containsText" dxfId="254" priority="16" operator="containsText" text="✗">
      <formula>NOT(ISERROR(SEARCH("✗",C52)))</formula>
    </cfRule>
  </conditionalFormatting>
  <conditionalFormatting sqref="C48">
    <cfRule type="containsText" dxfId="253" priority="17" operator="containsText" text="✗">
      <formula>NOT(ISERROR(SEARCH("✗",C48)))</formula>
    </cfRule>
  </conditionalFormatting>
  <conditionalFormatting sqref="V4">
    <cfRule type="containsText" dxfId="252" priority="10" operator="containsText" text="✗">
      <formula>NOT(ISERROR(SEARCH("✗",V4)))</formula>
    </cfRule>
  </conditionalFormatting>
  <conditionalFormatting sqref="V8">
    <cfRule type="containsText" dxfId="251" priority="9" operator="containsText" text="✗">
      <formula>NOT(ISERROR(SEARCH("✗",V8)))</formula>
    </cfRule>
  </conditionalFormatting>
  <conditionalFormatting sqref="C17">
    <cfRule type="containsText" dxfId="250" priority="8" operator="containsText" text="✗">
      <formula>NOT(ISERROR(SEARCH("✗",C17)))</formula>
    </cfRule>
  </conditionalFormatting>
  <conditionalFormatting sqref="C25">
    <cfRule type="containsText" dxfId="249" priority="6" operator="containsText" text="✗">
      <formula>NOT(ISERROR(SEARCH("✗",C25)))</formula>
    </cfRule>
  </conditionalFormatting>
  <conditionalFormatting sqref="C21">
    <cfRule type="containsText" dxfId="248" priority="7" operator="containsText" text="✗">
      <formula>NOT(ISERROR(SEARCH("✗",C21)))</formula>
    </cfRule>
  </conditionalFormatting>
  <hyperlinks>
    <hyperlink ref="E45:F46" location="'17. Step 6. Willingness'!H14" display="6.1 Establish that the community is willing to enter into negotiations" xr:uid="{1DBAF5AB-8822-164B-8711-14E561F29341}"/>
    <hyperlink ref="J51:O54" location="'18. Step 7. Negotiations'!A1" display="'18. Step 7. Negotiations'!A1" xr:uid="{2B8AC5C0-42C0-F445-957D-4559429F86D6}"/>
    <hyperlink ref="D52:E54" location="'19. Step 8. Sustainability'!A1" display="Ongoing Sustainability" xr:uid="{56799AE1-5EF5-344C-A16C-2963A8C6728B}"/>
    <hyperlink ref="D37:E39" location="'16. Step 5. Impact Assessment'!A1" display="5. Impact Assessment" xr:uid="{53719D38-2C68-6042-9894-AB91219A41B6}"/>
    <hyperlink ref="D33:E35" location="'15. Step 4. Consideration'!A1" display="4. Consideration" xr:uid="{CA6954F5-9339-6047-98A4-1B480B82FE87}"/>
    <hyperlink ref="D48:E50" location="'18. Step 7. Negotiations'!A1" display="7. Negotiations" xr:uid="{B28D6340-AB5B-0740-899B-DFAA47B53506}"/>
    <hyperlink ref="W4:X6" location="'PC - Community Representation'!A1" display="Community Representation " xr:uid="{71136405-014B-6B41-9113-9E4E02C69E9E}"/>
    <hyperlink ref="D21:E23" location="'14. Prerequisite Steps 1-3'!H32" display="2. FPIC Obligation" xr:uid="{9F83C4C3-6075-3646-9404-05CB0FF4CF30}"/>
    <hyperlink ref="D25:E27" location="'14. Prerequisite Steps 1-3'!H143" display="3. Rights Holders" xr:uid="{2C8A8FCA-4E3E-ED4A-BD5A-8ADE6A9D78C3}"/>
    <hyperlink ref="D17:E19" location="'14. Prerequisite Steps 1-3'!H22" display="1. Project Scope" xr:uid="{DBFDC4DE-DC56-4340-83D3-BEBD122172F9}"/>
    <hyperlink ref="E6:F7" location="'1. Start Page'!A1" display="Overview" xr:uid="{520E827A-6984-A443-956A-23E1472D4887}"/>
    <hyperlink ref="I6:K7" location="'14. Prerequisite Steps 1-3'!A1" display="Prerequisites" xr:uid="{49085ADE-F6B1-6749-9F2E-E989C2E63DEE}"/>
    <hyperlink ref="G6:H7" location="'2. Enabling Conditions Overview'!A1" display="Enabling Conditions" xr:uid="{3EF744CE-D03B-1B43-B18F-EEA3EEBE6C1E}"/>
    <hyperlink ref="L6:N7" location="'15. Step 4. Consideration'!A1" display="Implementation" xr:uid="{FD1FACA1-0324-AA49-8442-93465CE329EF}"/>
    <hyperlink ref="I23:M24" location="'Further Information'!B740" display="See here for further information and resources" xr:uid="{C9182217-3258-40DE-B7FB-B7B86F10FD86}"/>
    <hyperlink ref="I29:M30" location="'Further Information'!B740" display="See here for further information and resources" xr:uid="{E8E40A24-2BC4-448A-9E9D-8D0CB687C08B}"/>
    <hyperlink ref="I35:M36" location="'Further Information'!B740" display="See here for further information and resources" xr:uid="{1117C3FE-D714-4D56-B232-C39F692452FA}"/>
    <hyperlink ref="I41:M42" location="'Further Information'!B740" display="See here for further information and resources" xr:uid="{0479806A-CE80-4AB1-AA98-86EF6B5E7B1B}"/>
    <hyperlink ref="I47:M48" location="'Further Information'!B740" display="See here for further information and resources" xr:uid="{DB3FBAF3-BB3B-4B2F-9C2D-78645EF9AAFC}"/>
    <hyperlink ref="O1:P2" location="'READ FIRST User Guide'!A1" display="User Guide" xr:uid="{A57F4C2B-B539-1649-AB82-AA065371C5C0}"/>
    <hyperlink ref="O3:P4" location="Glossary!A1" display="Glossary" xr:uid="{E0987982-0DE3-724E-849B-68B16B518FE7}"/>
    <hyperlink ref="D41:E43" location="'17. Step 6. Willingness'!A1" display="6. Willingness" xr:uid="{F90BFD57-1D3F-4825-AB87-8282D89849F1}"/>
  </hyperlinks>
  <pageMargins left="0.7" right="0.7" top="0.75" bottom="0.75" header="0.3" footer="0.3"/>
  <pageSetup orientation="portrait" horizontalDpi="1200" verticalDpi="1200" r:id="rId1"/>
  <drawing r:id="rId2"/>
  <legacyDrawing r:id="rId3"/>
  <mc:AlternateContent xmlns:mc="http://schemas.openxmlformats.org/markup-compatibility/2006">
    <mc:Choice Requires="x14">
      <controls>
        <mc:AlternateContent xmlns:mc="http://schemas.openxmlformats.org/markup-compatibility/2006">
          <mc:Choice Requires="x14">
            <control shapeId="35841" r:id="rId4" name="Check Box 1">
              <controlPr defaultSize="0" autoFill="0" autoLine="0" autoPict="0">
                <anchor moveWithCells="1">
                  <from>
                    <xdr:col>14</xdr:col>
                    <xdr:colOff>228600</xdr:colOff>
                    <xdr:row>23</xdr:row>
                    <xdr:rowOff>25400</xdr:rowOff>
                  </from>
                  <to>
                    <xdr:col>14</xdr:col>
                    <xdr:colOff>520700</xdr:colOff>
                    <xdr:row>24</xdr:row>
                    <xdr:rowOff>139700</xdr:rowOff>
                  </to>
                </anchor>
              </controlPr>
            </control>
          </mc:Choice>
        </mc:AlternateContent>
        <mc:AlternateContent xmlns:mc="http://schemas.openxmlformats.org/markup-compatibility/2006">
          <mc:Choice Requires="x14">
            <control shapeId="35842" r:id="rId5" name="Check Box 2">
              <controlPr defaultSize="0" autoFill="0" autoLine="0" autoPict="0">
                <anchor moveWithCells="1">
                  <from>
                    <xdr:col>14</xdr:col>
                    <xdr:colOff>228600</xdr:colOff>
                    <xdr:row>29</xdr:row>
                    <xdr:rowOff>25400</xdr:rowOff>
                  </from>
                  <to>
                    <xdr:col>14</xdr:col>
                    <xdr:colOff>520700</xdr:colOff>
                    <xdr:row>30</xdr:row>
                    <xdr:rowOff>139700</xdr:rowOff>
                  </to>
                </anchor>
              </controlPr>
            </control>
          </mc:Choice>
        </mc:AlternateContent>
        <mc:AlternateContent xmlns:mc="http://schemas.openxmlformats.org/markup-compatibility/2006">
          <mc:Choice Requires="x14">
            <control shapeId="35843" r:id="rId6" name="Check Box 3">
              <controlPr defaultSize="0" autoFill="0" autoLine="0" autoPict="0">
                <anchor moveWithCells="1">
                  <from>
                    <xdr:col>14</xdr:col>
                    <xdr:colOff>228600</xdr:colOff>
                    <xdr:row>35</xdr:row>
                    <xdr:rowOff>25400</xdr:rowOff>
                  </from>
                  <to>
                    <xdr:col>14</xdr:col>
                    <xdr:colOff>520700</xdr:colOff>
                    <xdr:row>36</xdr:row>
                    <xdr:rowOff>139700</xdr:rowOff>
                  </to>
                </anchor>
              </controlPr>
            </control>
          </mc:Choice>
        </mc:AlternateContent>
        <mc:AlternateContent xmlns:mc="http://schemas.openxmlformats.org/markup-compatibility/2006">
          <mc:Choice Requires="x14">
            <control shapeId="35844" r:id="rId7" name="Check Box 4">
              <controlPr defaultSize="0" autoFill="0" autoLine="0" autoPict="0">
                <anchor moveWithCells="1">
                  <from>
                    <xdr:col>14</xdr:col>
                    <xdr:colOff>228600</xdr:colOff>
                    <xdr:row>47</xdr:row>
                    <xdr:rowOff>25400</xdr:rowOff>
                  </from>
                  <to>
                    <xdr:col>14</xdr:col>
                    <xdr:colOff>520700</xdr:colOff>
                    <xdr:row>48</xdr:row>
                    <xdr:rowOff>139700</xdr:rowOff>
                  </to>
                </anchor>
              </controlPr>
            </control>
          </mc:Choice>
        </mc:AlternateContent>
        <mc:AlternateContent xmlns:mc="http://schemas.openxmlformats.org/markup-compatibility/2006">
          <mc:Choice Requires="x14">
            <control shapeId="35845" r:id="rId8" name="Check Box 5">
              <controlPr defaultSize="0" autoFill="0" autoLine="0" autoPict="0">
                <anchor moveWithCells="1">
                  <from>
                    <xdr:col>14</xdr:col>
                    <xdr:colOff>228600</xdr:colOff>
                    <xdr:row>41</xdr:row>
                    <xdr:rowOff>25400</xdr:rowOff>
                  </from>
                  <to>
                    <xdr:col>14</xdr:col>
                    <xdr:colOff>520700</xdr:colOff>
                    <xdr:row>42</xdr:row>
                    <xdr:rowOff>139700</xdr:rowOff>
                  </to>
                </anchor>
              </controlPr>
            </control>
          </mc:Choice>
        </mc:AlternateContent>
      </controls>
    </mc:Choice>
  </mc:AlternateConten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8380F-24AE-4445-9B48-B5076C3244BE}">
  <sheetPr codeName="Sheet1">
    <tabColor rgb="FF0067B9"/>
  </sheetPr>
  <dimension ref="A1:T42"/>
  <sheetViews>
    <sheetView showGridLines="0" showRowColHeaders="0" topLeftCell="A4" zoomScale="91" zoomScaleNormal="91" workbookViewId="0">
      <selection activeCell="B37" sqref="B37"/>
    </sheetView>
  </sheetViews>
  <sheetFormatPr baseColWidth="10" defaultColWidth="0" defaultRowHeight="16" zeroHeight="1" x14ac:dyDescent="0.2"/>
  <cols>
    <col min="1" max="1" width="10.83203125" style="198" customWidth="1"/>
    <col min="2" max="2" width="19.83203125" style="199" customWidth="1"/>
    <col min="3" max="3" width="4.83203125" style="32" customWidth="1"/>
    <col min="4" max="4" width="19.83203125" style="199" customWidth="1"/>
    <col min="5" max="5" width="4.83203125" style="32" customWidth="1"/>
    <col min="6" max="6" width="19.83203125" style="199" customWidth="1"/>
    <col min="7" max="7" width="4.83203125" style="32" customWidth="1"/>
    <col min="8" max="8" width="19.83203125" style="199" customWidth="1"/>
    <col min="9" max="9" width="4.83203125" style="32" customWidth="1"/>
    <col min="10" max="10" width="19.83203125" style="199" customWidth="1"/>
    <col min="11" max="11" width="4.83203125" style="32" customWidth="1"/>
    <col min="12" max="12" width="19.83203125" style="199" customWidth="1"/>
    <col min="13" max="13" width="4.83203125" style="32" customWidth="1"/>
    <col min="14" max="14" width="19.83203125" style="199" customWidth="1"/>
    <col min="15" max="15" width="4.83203125" style="32" customWidth="1"/>
    <col min="16" max="16" width="21.5" style="32" customWidth="1"/>
    <col min="17" max="17" width="10.83203125" style="200" customWidth="1"/>
    <col min="18" max="20" width="0" style="32" hidden="1" customWidth="1"/>
    <col min="21" max="16384" width="10.83203125" style="32" hidden="1"/>
  </cols>
  <sheetData>
    <row r="1" spans="1:18" s="26" customFormat="1" x14ac:dyDescent="0.2">
      <c r="A1" s="19"/>
      <c r="B1" s="20"/>
      <c r="C1" s="21"/>
      <c r="D1" s="20"/>
      <c r="E1" s="21"/>
      <c r="F1" s="20"/>
      <c r="G1" s="21"/>
      <c r="H1" s="20"/>
      <c r="I1" s="21"/>
      <c r="J1" s="20"/>
      <c r="K1" s="21"/>
      <c r="L1" s="20"/>
      <c r="M1" s="21"/>
      <c r="N1" s="20"/>
      <c r="O1" s="346" t="s">
        <v>0</v>
      </c>
      <c r="P1" s="346"/>
      <c r="Q1" s="24"/>
      <c r="R1" s="192"/>
    </row>
    <row r="2" spans="1:18" s="26" customFormat="1" x14ac:dyDescent="0.2">
      <c r="A2" s="27"/>
      <c r="B2" s="22"/>
      <c r="C2" s="23"/>
      <c r="D2" s="22"/>
      <c r="E2" s="347" t="str">
        <f>C9</f>
        <v>Sample Project Name</v>
      </c>
      <c r="F2" s="347"/>
      <c r="G2" s="347"/>
      <c r="H2" s="347"/>
      <c r="I2" s="347"/>
      <c r="J2" s="22"/>
      <c r="K2" s="23"/>
      <c r="L2" s="22"/>
      <c r="M2" s="23"/>
      <c r="N2" s="22"/>
      <c r="O2" s="346"/>
      <c r="P2" s="346"/>
      <c r="Q2" s="24"/>
      <c r="R2" s="43"/>
    </row>
    <row r="3" spans="1:18" s="26" customFormat="1" x14ac:dyDescent="0.2">
      <c r="A3" s="27"/>
      <c r="B3" s="22"/>
      <c r="C3" s="23"/>
      <c r="D3" s="22"/>
      <c r="E3" s="347"/>
      <c r="F3" s="347"/>
      <c r="G3" s="347"/>
      <c r="H3" s="347"/>
      <c r="I3" s="347"/>
      <c r="J3" s="22"/>
      <c r="K3" s="23"/>
      <c r="L3" s="22"/>
      <c r="M3" s="23"/>
      <c r="N3" s="22"/>
      <c r="O3" s="346" t="s">
        <v>1</v>
      </c>
      <c r="P3" s="346"/>
      <c r="Q3" s="24"/>
      <c r="R3" s="43"/>
    </row>
    <row r="4" spans="1:18" s="26" customFormat="1" x14ac:dyDescent="0.2">
      <c r="A4" s="193"/>
      <c r="B4" s="194"/>
      <c r="C4" s="63"/>
      <c r="D4" s="195"/>
      <c r="E4" s="63"/>
      <c r="F4" s="195"/>
      <c r="G4" s="63"/>
      <c r="H4" s="195"/>
      <c r="I4" s="63"/>
      <c r="J4" s="195"/>
      <c r="K4" s="63"/>
      <c r="L4" s="195"/>
      <c r="M4" s="63"/>
      <c r="N4" s="195"/>
      <c r="O4" s="348"/>
      <c r="P4" s="348"/>
      <c r="Q4" s="29"/>
      <c r="R4" s="196"/>
    </row>
    <row r="5" spans="1:18" s="26" customFormat="1" ht="17" thickBot="1" x14ac:dyDescent="0.25">
      <c r="A5" s="27"/>
      <c r="B5" s="28"/>
      <c r="C5" s="23"/>
      <c r="D5" s="22"/>
      <c r="E5" s="23"/>
      <c r="F5" s="22"/>
      <c r="G5" s="23"/>
      <c r="H5" s="22"/>
      <c r="I5" s="23"/>
      <c r="J5" s="22"/>
      <c r="K5" s="23"/>
      <c r="L5" s="22"/>
      <c r="M5" s="23"/>
      <c r="N5" s="22"/>
      <c r="O5" s="23"/>
      <c r="P5" s="23"/>
      <c r="Q5" s="197"/>
      <c r="R5" s="23"/>
    </row>
    <row r="6" spans="1:18" s="26" customFormat="1" ht="24" customHeight="1" x14ac:dyDescent="0.2">
      <c r="A6" s="27"/>
      <c r="B6" s="28"/>
      <c r="C6" s="23"/>
      <c r="D6" s="22"/>
      <c r="E6" s="23"/>
      <c r="F6" s="22"/>
      <c r="G6" s="367" t="s">
        <v>54</v>
      </c>
      <c r="H6" s="368"/>
      <c r="I6" s="368"/>
      <c r="J6" s="368"/>
      <c r="K6" s="368"/>
      <c r="L6" s="368"/>
      <c r="M6" s="368"/>
      <c r="N6" s="368"/>
      <c r="O6" s="368"/>
      <c r="P6" s="369"/>
      <c r="Q6" s="197"/>
      <c r="R6" s="23"/>
    </row>
    <row r="7" spans="1:18" s="26" customFormat="1" ht="16" customHeight="1" x14ac:dyDescent="0.2">
      <c r="A7" s="27"/>
      <c r="B7" s="28"/>
      <c r="C7" s="23"/>
      <c r="D7" s="22"/>
      <c r="E7" s="23"/>
      <c r="F7" s="22"/>
      <c r="G7" s="360" t="s">
        <v>55</v>
      </c>
      <c r="H7" s="361"/>
      <c r="I7" s="361"/>
      <c r="J7" s="361"/>
      <c r="K7" s="361"/>
      <c r="L7" s="361"/>
      <c r="M7" s="361"/>
      <c r="N7" s="361"/>
      <c r="O7" s="361"/>
      <c r="P7" s="362"/>
      <c r="Q7" s="197"/>
      <c r="R7" s="23"/>
    </row>
    <row r="8" spans="1:18" ht="16" customHeight="1" x14ac:dyDescent="0.2">
      <c r="G8" s="360"/>
      <c r="H8" s="361"/>
      <c r="I8" s="361"/>
      <c r="J8" s="361"/>
      <c r="K8" s="361"/>
      <c r="L8" s="361"/>
      <c r="M8" s="361"/>
      <c r="N8" s="361"/>
      <c r="O8" s="361"/>
      <c r="P8" s="362"/>
    </row>
    <row r="9" spans="1:18" ht="16" customHeight="1" x14ac:dyDescent="0.2">
      <c r="B9" s="339" t="s">
        <v>56</v>
      </c>
      <c r="C9" s="350" t="s">
        <v>57</v>
      </c>
      <c r="D9" s="350"/>
      <c r="E9" s="350"/>
      <c r="G9" s="360"/>
      <c r="H9" s="361"/>
      <c r="I9" s="361"/>
      <c r="J9" s="361"/>
      <c r="K9" s="361"/>
      <c r="L9" s="361"/>
      <c r="M9" s="361"/>
      <c r="N9" s="361"/>
      <c r="O9" s="361"/>
      <c r="P9" s="362"/>
      <c r="Q9" s="201"/>
    </row>
    <row r="10" spans="1:18" ht="16" customHeight="1" x14ac:dyDescent="0.2">
      <c r="B10" s="339"/>
      <c r="C10" s="350"/>
      <c r="D10" s="350"/>
      <c r="E10" s="350"/>
      <c r="G10" s="360"/>
      <c r="H10" s="361"/>
      <c r="I10" s="361"/>
      <c r="J10" s="361"/>
      <c r="K10" s="361"/>
      <c r="L10" s="361"/>
      <c r="M10" s="361"/>
      <c r="N10" s="361"/>
      <c r="O10" s="361"/>
      <c r="P10" s="362"/>
      <c r="Q10" s="201"/>
    </row>
    <row r="11" spans="1:18" ht="16" customHeight="1" x14ac:dyDescent="0.2">
      <c r="B11" s="202"/>
      <c r="C11" s="355" t="str">
        <f>IF(C9="Sample Project Name","insert project name","")</f>
        <v>insert project name</v>
      </c>
      <c r="D11" s="355"/>
      <c r="E11" s="355"/>
      <c r="G11" s="360"/>
      <c r="H11" s="361"/>
      <c r="I11" s="361"/>
      <c r="J11" s="361"/>
      <c r="K11" s="361"/>
      <c r="L11" s="361"/>
      <c r="M11" s="361"/>
      <c r="N11" s="361"/>
      <c r="O11" s="361"/>
      <c r="P11" s="362"/>
      <c r="Q11" s="201"/>
    </row>
    <row r="12" spans="1:18" ht="16" customHeight="1" x14ac:dyDescent="0.2">
      <c r="B12" s="339" t="s">
        <v>58</v>
      </c>
      <c r="C12" s="350" t="s">
        <v>59</v>
      </c>
      <c r="D12" s="350"/>
      <c r="E12" s="350"/>
      <c r="G12" s="360"/>
      <c r="H12" s="361"/>
      <c r="I12" s="361"/>
      <c r="J12" s="361"/>
      <c r="K12" s="361"/>
      <c r="L12" s="361"/>
      <c r="M12" s="361"/>
      <c r="N12" s="361"/>
      <c r="O12" s="361"/>
      <c r="P12" s="362"/>
      <c r="Q12" s="201"/>
    </row>
    <row r="13" spans="1:18" ht="16" customHeight="1" x14ac:dyDescent="0.2">
      <c r="B13" s="339"/>
      <c r="C13" s="350"/>
      <c r="D13" s="350"/>
      <c r="E13" s="350"/>
      <c r="F13" s="32"/>
      <c r="G13" s="360"/>
      <c r="H13" s="361"/>
      <c r="I13" s="361"/>
      <c r="J13" s="361"/>
      <c r="K13" s="361"/>
      <c r="L13" s="361"/>
      <c r="M13" s="361"/>
      <c r="N13" s="361"/>
      <c r="O13" s="361"/>
      <c r="P13" s="362"/>
      <c r="Q13" s="201"/>
    </row>
    <row r="14" spans="1:18" ht="16" customHeight="1" x14ac:dyDescent="0.2">
      <c r="B14" s="203"/>
      <c r="C14" s="355" t="str">
        <f>IF(C12="Sample Location","insert location","")</f>
        <v>insert location</v>
      </c>
      <c r="D14" s="355"/>
      <c r="E14" s="355"/>
      <c r="G14" s="360"/>
      <c r="H14" s="361"/>
      <c r="I14" s="361"/>
      <c r="J14" s="361"/>
      <c r="K14" s="361"/>
      <c r="L14" s="361"/>
      <c r="M14" s="361"/>
      <c r="N14" s="361"/>
      <c r="O14" s="361"/>
      <c r="P14" s="362"/>
      <c r="Q14" s="201"/>
    </row>
    <row r="15" spans="1:18" ht="16" customHeight="1" x14ac:dyDescent="0.2">
      <c r="B15" s="366" t="s">
        <v>60</v>
      </c>
      <c r="C15" s="350" t="s">
        <v>61</v>
      </c>
      <c r="D15" s="350"/>
      <c r="E15" s="350"/>
      <c r="G15" s="360"/>
      <c r="H15" s="361"/>
      <c r="I15" s="361"/>
      <c r="J15" s="361"/>
      <c r="K15" s="361"/>
      <c r="L15" s="361"/>
      <c r="M15" s="361"/>
      <c r="N15" s="361"/>
      <c r="O15" s="361"/>
      <c r="P15" s="362"/>
      <c r="Q15" s="201"/>
    </row>
    <row r="16" spans="1:18" ht="16" customHeight="1" x14ac:dyDescent="0.2">
      <c r="B16" s="366"/>
      <c r="C16" s="350"/>
      <c r="D16" s="350"/>
      <c r="E16" s="350"/>
      <c r="G16" s="360"/>
      <c r="H16" s="361"/>
      <c r="I16" s="361"/>
      <c r="J16" s="361"/>
      <c r="K16" s="361"/>
      <c r="L16" s="361"/>
      <c r="M16" s="361"/>
      <c r="N16" s="361"/>
      <c r="O16" s="361"/>
      <c r="P16" s="362"/>
      <c r="Q16" s="201"/>
    </row>
    <row r="17" spans="2:17" ht="16" customHeight="1" x14ac:dyDescent="0.2">
      <c r="B17" s="203"/>
      <c r="C17" s="355" t="str">
        <f>IF(C15="Sample Company","insert company name","")</f>
        <v>insert company name</v>
      </c>
      <c r="D17" s="355"/>
      <c r="E17" s="355"/>
      <c r="G17" s="360"/>
      <c r="H17" s="361"/>
      <c r="I17" s="361"/>
      <c r="J17" s="361"/>
      <c r="K17" s="361"/>
      <c r="L17" s="361"/>
      <c r="M17" s="361"/>
      <c r="N17" s="361"/>
      <c r="O17" s="361"/>
      <c r="P17" s="362"/>
      <c r="Q17" s="201"/>
    </row>
    <row r="18" spans="2:17" ht="17" customHeight="1" x14ac:dyDescent="0.2">
      <c r="B18" s="356" t="s">
        <v>62</v>
      </c>
      <c r="C18" s="350" t="s">
        <v>63</v>
      </c>
      <c r="D18" s="350"/>
      <c r="E18" s="350"/>
      <c r="F18" s="32"/>
      <c r="G18" s="360"/>
      <c r="H18" s="361"/>
      <c r="I18" s="361"/>
      <c r="J18" s="361"/>
      <c r="K18" s="361"/>
      <c r="L18" s="361"/>
      <c r="M18" s="361"/>
      <c r="N18" s="361"/>
      <c r="O18" s="361"/>
      <c r="P18" s="362"/>
      <c r="Q18" s="201"/>
    </row>
    <row r="19" spans="2:17" x14ac:dyDescent="0.2">
      <c r="B19" s="356"/>
      <c r="C19" s="350"/>
      <c r="D19" s="350"/>
      <c r="E19" s="350"/>
      <c r="G19" s="360"/>
      <c r="H19" s="361"/>
      <c r="I19" s="361"/>
      <c r="J19" s="361"/>
      <c r="K19" s="361"/>
      <c r="L19" s="361"/>
      <c r="M19" s="361"/>
      <c r="N19" s="361"/>
      <c r="O19" s="361"/>
      <c r="P19" s="362"/>
      <c r="Q19" s="201"/>
    </row>
    <row r="20" spans="2:17" x14ac:dyDescent="0.2">
      <c r="B20" s="203"/>
      <c r="C20" s="355" t="str">
        <f>IF(C18="www.sample-site.com","insert link to company website","")</f>
        <v>insert link to company website</v>
      </c>
      <c r="D20" s="355"/>
      <c r="E20" s="355"/>
      <c r="G20" s="360"/>
      <c r="H20" s="361"/>
      <c r="I20" s="361"/>
      <c r="J20" s="361"/>
      <c r="K20" s="361"/>
      <c r="L20" s="361"/>
      <c r="M20" s="361"/>
      <c r="N20" s="361"/>
      <c r="O20" s="361"/>
      <c r="P20" s="362"/>
      <c r="Q20" s="201"/>
    </row>
    <row r="21" spans="2:17" x14ac:dyDescent="0.2">
      <c r="B21" s="339" t="s">
        <v>64</v>
      </c>
      <c r="C21" s="350" t="s">
        <v>65</v>
      </c>
      <c r="D21" s="350"/>
      <c r="E21" s="350"/>
      <c r="G21" s="360"/>
      <c r="H21" s="361"/>
      <c r="I21" s="361"/>
      <c r="J21" s="361"/>
      <c r="K21" s="361"/>
      <c r="L21" s="361"/>
      <c r="M21" s="361"/>
      <c r="N21" s="361"/>
      <c r="O21" s="361"/>
      <c r="P21" s="362"/>
      <c r="Q21" s="201"/>
    </row>
    <row r="22" spans="2:17" ht="17" thickBot="1" x14ac:dyDescent="0.25">
      <c r="B22" s="339"/>
      <c r="C22" s="350"/>
      <c r="D22" s="350"/>
      <c r="E22" s="350"/>
      <c r="G22" s="363"/>
      <c r="H22" s="364"/>
      <c r="I22" s="364"/>
      <c r="J22" s="364"/>
      <c r="K22" s="364"/>
      <c r="L22" s="364"/>
      <c r="M22" s="364"/>
      <c r="N22" s="364"/>
      <c r="O22" s="364"/>
      <c r="P22" s="365"/>
    </row>
    <row r="23" spans="2:17" x14ac:dyDescent="0.2">
      <c r="B23" s="203"/>
      <c r="C23" s="355" t="str">
        <f>IF(C21="Name Surname","insert name of project manager","")</f>
        <v>insert name of project manager</v>
      </c>
      <c r="D23" s="355"/>
      <c r="E23" s="355"/>
      <c r="F23" s="153"/>
      <c r="G23" s="153"/>
      <c r="H23" s="153"/>
      <c r="K23" s="46"/>
      <c r="L23" s="46"/>
      <c r="O23" s="46"/>
      <c r="P23" s="46"/>
    </row>
    <row r="24" spans="2:17" x14ac:dyDescent="0.2">
      <c r="B24" s="339" t="s">
        <v>66</v>
      </c>
      <c r="C24" s="350" t="s">
        <v>67</v>
      </c>
      <c r="D24" s="350"/>
      <c r="E24" s="350"/>
      <c r="F24" s="153"/>
      <c r="G24" s="153"/>
      <c r="H24" s="153"/>
      <c r="K24" s="46"/>
      <c r="L24" s="46"/>
      <c r="O24" s="46"/>
      <c r="P24" s="46"/>
    </row>
    <row r="25" spans="2:17" x14ac:dyDescent="0.2">
      <c r="B25" s="339"/>
      <c r="C25" s="350"/>
      <c r="D25" s="350"/>
      <c r="E25" s="350"/>
      <c r="F25" s="153"/>
      <c r="G25" s="153"/>
      <c r="H25" s="153"/>
      <c r="K25" s="46"/>
      <c r="L25" s="46"/>
      <c r="O25" s="46"/>
      <c r="P25" s="46"/>
    </row>
    <row r="26" spans="2:17" x14ac:dyDescent="0.2">
      <c r="B26" s="203"/>
      <c r="C26" s="355" t="str">
        <f>IF(C24="Sample Job Title","insert job title","")</f>
        <v>insert job title</v>
      </c>
      <c r="D26" s="355"/>
      <c r="E26" s="355"/>
      <c r="F26" s="153"/>
      <c r="G26" s="153"/>
      <c r="H26" s="153"/>
      <c r="K26" s="326"/>
      <c r="L26" s="46"/>
      <c r="O26" s="46"/>
      <c r="P26" s="46"/>
    </row>
    <row r="27" spans="2:17" x14ac:dyDescent="0.2">
      <c r="B27" s="339" t="s">
        <v>68</v>
      </c>
      <c r="C27" s="350" t="s">
        <v>69</v>
      </c>
      <c r="D27" s="350"/>
      <c r="E27" s="350"/>
      <c r="F27" s="153"/>
      <c r="G27" s="153"/>
      <c r="H27" s="153"/>
      <c r="K27" s="46"/>
      <c r="L27" s="46"/>
      <c r="N27" s="46"/>
      <c r="O27" s="46"/>
      <c r="P27" s="46"/>
    </row>
    <row r="28" spans="2:17" ht="16" customHeight="1" x14ac:dyDescent="0.2">
      <c r="B28" s="339"/>
      <c r="C28" s="350"/>
      <c r="D28" s="350"/>
      <c r="E28" s="350"/>
      <c r="F28" s="153"/>
      <c r="G28" s="153"/>
      <c r="H28" s="153"/>
      <c r="K28" s="204"/>
      <c r="L28" s="204"/>
      <c r="N28" s="46"/>
      <c r="P28" s="46"/>
    </row>
    <row r="29" spans="2:17" ht="16" customHeight="1" x14ac:dyDescent="0.2">
      <c r="B29" s="203"/>
      <c r="C29" s="355" t="str">
        <f>IF(C27="sample@email.com","insert email address","")</f>
        <v>insert email address</v>
      </c>
      <c r="D29" s="355"/>
      <c r="E29" s="355"/>
      <c r="F29" s="153"/>
      <c r="G29" s="205"/>
      <c r="H29" s="205"/>
      <c r="I29" s="205"/>
      <c r="K29" s="357" t="s">
        <v>70</v>
      </c>
      <c r="L29" s="357"/>
      <c r="N29" s="46"/>
      <c r="O29" s="206" t="s">
        <v>71</v>
      </c>
      <c r="P29" s="46"/>
    </row>
    <row r="30" spans="2:17" ht="17" customHeight="1" x14ac:dyDescent="0.2">
      <c r="B30" s="339" t="s">
        <v>72</v>
      </c>
      <c r="C30" s="359" t="s">
        <v>73</v>
      </c>
      <c r="D30" s="359"/>
      <c r="E30" s="359"/>
      <c r="F30" s="153"/>
      <c r="G30" s="358" t="s">
        <v>74</v>
      </c>
      <c r="H30" s="358"/>
      <c r="I30" s="358"/>
      <c r="K30" s="357"/>
      <c r="L30" s="357"/>
      <c r="N30" s="46"/>
      <c r="O30" s="206" t="s">
        <v>75</v>
      </c>
      <c r="P30" s="46"/>
    </row>
    <row r="31" spans="2:17" ht="16" customHeight="1" x14ac:dyDescent="0.2">
      <c r="B31" s="339"/>
      <c r="C31" s="359"/>
      <c r="D31" s="359"/>
      <c r="E31" s="359"/>
      <c r="F31" s="153"/>
      <c r="G31" s="358"/>
      <c r="H31" s="358"/>
      <c r="I31" s="358"/>
      <c r="K31" s="204"/>
      <c r="L31" s="204"/>
      <c r="N31" s="46"/>
      <c r="O31" s="46"/>
      <c r="P31" s="46"/>
    </row>
    <row r="32" spans="2:17" x14ac:dyDescent="0.2">
      <c r="B32" s="32"/>
      <c r="C32" s="355" t="str">
        <f>IF(C30="+51 001 002 003 4","insert contact number","")</f>
        <v>insert contact number</v>
      </c>
      <c r="D32" s="355"/>
      <c r="E32" s="355"/>
      <c r="F32" s="153"/>
      <c r="G32" s="207" t="str">
        <f>CONCATENATE("completed: ",'Background Tab'!B5,"/46")</f>
        <v>completed: 1/46</v>
      </c>
      <c r="H32" s="208"/>
      <c r="I32" s="209" t="s">
        <v>76</v>
      </c>
      <c r="K32" s="46"/>
      <c r="L32" s="46"/>
      <c r="N32" s="46"/>
      <c r="O32" s="46"/>
      <c r="P32" s="46"/>
    </row>
    <row r="33" spans="2:16" x14ac:dyDescent="0.2">
      <c r="F33" s="153"/>
      <c r="G33" s="153"/>
      <c r="H33" s="153"/>
      <c r="K33" s="46"/>
      <c r="L33" s="46"/>
      <c r="O33" s="46"/>
      <c r="P33" s="46"/>
    </row>
    <row r="34" spans="2:16" x14ac:dyDescent="0.2">
      <c r="E34" s="153"/>
      <c r="F34" s="153"/>
      <c r="G34" s="153"/>
      <c r="H34" s="153"/>
      <c r="K34" s="46"/>
      <c r="L34" s="46"/>
      <c r="O34" s="46"/>
      <c r="P34" s="46"/>
    </row>
    <row r="35" spans="2:16" ht="30" customHeight="1" thickBot="1" x14ac:dyDescent="0.3">
      <c r="B35" s="353" t="s">
        <v>4</v>
      </c>
      <c r="C35" s="353"/>
      <c r="D35" s="353"/>
      <c r="E35" s="353"/>
      <c r="F35" s="353"/>
      <c r="H35" s="353" t="s">
        <v>77</v>
      </c>
      <c r="I35" s="353"/>
      <c r="J35" s="353"/>
      <c r="K35" s="353"/>
      <c r="L35" s="353"/>
      <c r="M35" s="353"/>
      <c r="N35" s="353"/>
      <c r="O35" s="353"/>
      <c r="P35" s="353"/>
    </row>
    <row r="36" spans="2:16" ht="10" customHeight="1" x14ac:dyDescent="0.25">
      <c r="B36" s="210"/>
      <c r="C36" s="211"/>
      <c r="E36" s="211"/>
      <c r="F36" s="212"/>
      <c r="G36" s="213"/>
      <c r="H36" s="210"/>
      <c r="I36" s="211"/>
      <c r="K36" s="211"/>
      <c r="M36" s="211"/>
      <c r="O36" s="211"/>
      <c r="P36" s="214"/>
    </row>
    <row r="37" spans="2:16" ht="21" x14ac:dyDescent="0.25">
      <c r="B37" s="333" t="s">
        <v>78</v>
      </c>
      <c r="C37" s="216" t="s">
        <v>79</v>
      </c>
      <c r="D37" s="327" t="s">
        <v>80</v>
      </c>
      <c r="E37" s="216" t="s">
        <v>79</v>
      </c>
      <c r="F37" s="328" t="s">
        <v>81</v>
      </c>
      <c r="G37" s="216" t="s">
        <v>79</v>
      </c>
      <c r="H37" s="215" t="s">
        <v>82</v>
      </c>
      <c r="I37" s="216" t="s">
        <v>79</v>
      </c>
      <c r="J37" s="217" t="s">
        <v>83</v>
      </c>
      <c r="K37" s="216" t="s">
        <v>79</v>
      </c>
      <c r="L37" s="217" t="s">
        <v>84</v>
      </c>
      <c r="M37" s="216" t="s">
        <v>79</v>
      </c>
      <c r="N37" s="217" t="s">
        <v>85</v>
      </c>
      <c r="O37" s="216" t="s">
        <v>79</v>
      </c>
      <c r="P37" s="328" t="s">
        <v>86</v>
      </c>
    </row>
    <row r="38" spans="2:16" x14ac:dyDescent="0.2">
      <c r="B38" s="354" t="str">
        <f>'14. Prerequisite Steps 1-3'!C18</f>
        <v>✗</v>
      </c>
      <c r="D38" s="351" t="str">
        <f>'14. Prerequisite Steps 1-3'!C25</f>
        <v>✗</v>
      </c>
      <c r="F38" s="352" t="str">
        <f>'14. Prerequisite Steps 1-3'!C47</f>
        <v>✗</v>
      </c>
      <c r="H38" s="354" t="str">
        <f>'15. Step 4. Consideration'!H12</f>
        <v>✗</v>
      </c>
      <c r="J38" s="351" t="str">
        <f>'16. Step 5. Impact Assessment'!H12</f>
        <v>✗</v>
      </c>
      <c r="L38" s="351" t="str">
        <f>'17. Step 6. Willingness'!H12</f>
        <v>✗</v>
      </c>
      <c r="N38" s="351" t="str">
        <f>'18. Step 7. Negotiations'!H12</f>
        <v>✗</v>
      </c>
      <c r="P38" s="352" t="str">
        <f>'19. Step 8. Sustainability'!H12</f>
        <v>✗</v>
      </c>
    </row>
    <row r="39" spans="2:16" x14ac:dyDescent="0.2">
      <c r="B39" s="354"/>
      <c r="D39" s="351"/>
      <c r="F39" s="352"/>
      <c r="H39" s="354"/>
      <c r="J39" s="351"/>
      <c r="L39" s="351"/>
      <c r="N39" s="351"/>
      <c r="P39" s="352"/>
    </row>
    <row r="40" spans="2:16" x14ac:dyDescent="0.2">
      <c r="B40" s="218" t="str">
        <f>'14. Prerequisite Steps 1-3'!F18</f>
        <v>completed: 0/1</v>
      </c>
      <c r="D40" s="219" t="str">
        <f>'14. Prerequisite Steps 1-3'!F25</f>
        <v>completed: 0/22</v>
      </c>
      <c r="F40" s="220" t="str">
        <f>'14. Prerequisite Steps 1-3'!F47</f>
        <v>completed: 0/7</v>
      </c>
      <c r="H40" s="218" t="str">
        <f>'15. Step 4. Consideration'!F33</f>
        <v>completed: 0/4</v>
      </c>
      <c r="J40" s="219" t="str">
        <f>'16. Step 5. Impact Assessment'!F41</f>
        <v>completed: 0/13</v>
      </c>
      <c r="L40" s="219" t="str">
        <f>'17. Step 6. Willingness'!F41</f>
        <v>completed: 0/5</v>
      </c>
      <c r="N40" s="219" t="str">
        <f>'18. Step 7. Negotiations'!F45</f>
        <v>completed: 0/6</v>
      </c>
      <c r="P40" s="220" t="str">
        <f>'19. Step 8. Sustainability'!F50</f>
        <v>completed: 0/12</v>
      </c>
    </row>
    <row r="41" spans="2:16" x14ac:dyDescent="0.2">
      <c r="B41" s="221"/>
      <c r="C41" s="222"/>
      <c r="D41" s="223"/>
      <c r="E41" s="222"/>
      <c r="F41" s="224"/>
      <c r="H41" s="221"/>
      <c r="I41" s="222"/>
      <c r="J41" s="223"/>
      <c r="K41" s="222"/>
      <c r="L41" s="223"/>
      <c r="M41" s="222"/>
      <c r="N41" s="223"/>
      <c r="O41" s="222"/>
      <c r="P41" s="225"/>
    </row>
    <row r="42" spans="2:16" x14ac:dyDescent="0.2"/>
  </sheetData>
  <mergeCells count="41">
    <mergeCell ref="E2:I3"/>
    <mergeCell ref="C14:E14"/>
    <mergeCell ref="B15:B16"/>
    <mergeCell ref="C15:E16"/>
    <mergeCell ref="C12:E13"/>
    <mergeCell ref="C11:E11"/>
    <mergeCell ref="B9:B10"/>
    <mergeCell ref="B12:B13"/>
    <mergeCell ref="G6:P6"/>
    <mergeCell ref="O1:P2"/>
    <mergeCell ref="O3:P4"/>
    <mergeCell ref="C17:E17"/>
    <mergeCell ref="K29:L30"/>
    <mergeCell ref="G30:I31"/>
    <mergeCell ref="C9:E10"/>
    <mergeCell ref="C29:E29"/>
    <mergeCell ref="C30:E31"/>
    <mergeCell ref="C26:E26"/>
    <mergeCell ref="G7:P22"/>
    <mergeCell ref="B18:B19"/>
    <mergeCell ref="C18:E19"/>
    <mergeCell ref="C20:E20"/>
    <mergeCell ref="C23:E23"/>
    <mergeCell ref="B24:B25"/>
    <mergeCell ref="B21:B22"/>
    <mergeCell ref="C21:E22"/>
    <mergeCell ref="C24:E25"/>
    <mergeCell ref="B27:B28"/>
    <mergeCell ref="C27:E28"/>
    <mergeCell ref="N38:N39"/>
    <mergeCell ref="P38:P39"/>
    <mergeCell ref="B35:F35"/>
    <mergeCell ref="H35:P35"/>
    <mergeCell ref="B38:B39"/>
    <mergeCell ref="D38:D39"/>
    <mergeCell ref="F38:F39"/>
    <mergeCell ref="L38:L39"/>
    <mergeCell ref="C32:E32"/>
    <mergeCell ref="H38:H39"/>
    <mergeCell ref="J38:J39"/>
    <mergeCell ref="B30:B31"/>
  </mergeCells>
  <hyperlinks>
    <hyperlink ref="B37" location="'14. Prerequisite Steps 1-3'!H22" display="1. Project Scope" xr:uid="{A5838190-FAEB-6947-BF7B-1F5B5A38DE1E}"/>
    <hyperlink ref="B35:F35" location="'Pre-Requisite Steps 1-3'!A1" display="Pre-Requisites" xr:uid="{21565307-6C1C-1547-8F01-D6D9E485C927}"/>
    <hyperlink ref="D37" location="'1. Start Page'!H32" display="2. FPIC Obligation" xr:uid="{19033169-CB6A-0741-82A1-46AEC561B479}"/>
    <hyperlink ref="F37" location="'1. Start Page'!H143" display="3. Rights Holders" xr:uid="{0C39644D-B7AD-BA4A-815D-75DB08E794D8}"/>
    <hyperlink ref="H37" location="'15. Step 4. Consideration'!A1" display="4. Consideration" xr:uid="{B06FBF58-243C-C84D-8D59-FC2FCEE32666}"/>
    <hyperlink ref="J37" location="'16. Step 5. Impact Assessment'!A1" display="5. Impact Assessment" xr:uid="{523E9DED-6F26-584C-84E0-ABD9C026FE19}"/>
    <hyperlink ref="L37" location="'17. Step 6. Willingness'!A1" display="6. Willingness" xr:uid="{5829FF39-D4C5-2749-952A-989FE80FF381}"/>
    <hyperlink ref="N37" location="'18. Step 7. Negotiations'!A1" display="7. Negotiations" xr:uid="{FF808E1D-B425-1B49-8CF9-9D1D093C9F43}"/>
    <hyperlink ref="P37" location="'19. Step 8. Sustainability'!A1" display="8. Ongoing Sustainability" xr:uid="{906433A5-B7F2-004A-AE7B-1D9FA2CF897B}"/>
    <hyperlink ref="K29:L30" location="'READ FIRST User Guide'!A1" display="Click here for guidance on how to use this tool correctly." xr:uid="{18514676-3298-B646-90ED-9F8B0481E46E}"/>
    <hyperlink ref="O29:O30" location="Glossary!A1" display="                           Definitions of Relevant" xr:uid="{1739A21D-9D1A-614E-9EAF-B10F8AEE7BAE}"/>
    <hyperlink ref="O1:P2" location="'READ FIRST User Guide'!A1" display="User Guide" xr:uid="{F6C8201B-46D9-7042-9D14-D6706441852A}"/>
    <hyperlink ref="O3:P4" location="Glossary!A1" display="Glossary" xr:uid="{97FECDC2-71F0-CC41-BF86-C3B29E57C266}"/>
    <hyperlink ref="I32" location="'2. Pre-Conditions Overview'!A1" display="Go to Overview" xr:uid="{2C7FC6E3-4CC1-BF4E-A202-F95674B42688}"/>
    <hyperlink ref="G30:I31" location="'Pre-Conditions Overview'!A1" display="✗" xr:uid="{5A948ECF-784F-AF40-A0A1-97EB7003DEEC}"/>
  </hyperlinks>
  <pageMargins left="0.7" right="0.7" top="0.75" bottom="0.75" header="0.3" footer="0.3"/>
  <pageSetup orientation="portrait" horizontalDpi="0" verticalDpi="0"/>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FA37EC-258B-2041-BEE3-9CEBF92DC286}">
  <sheetPr codeName="Sheet19">
    <tabColor rgb="FFA7C6ED"/>
  </sheetPr>
  <dimension ref="A1:Y79"/>
  <sheetViews>
    <sheetView showGridLines="0" showRowColHeaders="0" zoomScaleNormal="100" workbookViewId="0">
      <selection activeCell="K15" sqref="K15:Q19"/>
    </sheetView>
  </sheetViews>
  <sheetFormatPr baseColWidth="10" defaultColWidth="0" defaultRowHeight="0" customHeight="1" zeroHeight="1" x14ac:dyDescent="0.2"/>
  <cols>
    <col min="1" max="1" width="6.83203125" style="23" customWidth="1"/>
    <col min="2" max="2" width="10.83203125" style="23" customWidth="1"/>
    <col min="3" max="3" width="7.5" style="23" customWidth="1"/>
    <col min="4" max="4" width="7.1640625" style="23" customWidth="1"/>
    <col min="5" max="5" width="21.33203125" style="23" customWidth="1"/>
    <col min="6" max="6" width="9.8320312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ht="16" x14ac:dyDescent="0.2">
      <c r="A1" s="19"/>
      <c r="B1" s="20"/>
      <c r="C1" s="21"/>
      <c r="D1" s="20"/>
      <c r="E1" s="21"/>
      <c r="F1" s="20"/>
      <c r="G1" s="21"/>
      <c r="H1" s="20"/>
      <c r="I1" s="21"/>
      <c r="J1" s="22"/>
      <c r="K1" s="23"/>
      <c r="L1" s="22"/>
      <c r="M1" s="23"/>
      <c r="N1" s="22"/>
      <c r="O1" s="451" t="s">
        <v>0</v>
      </c>
      <c r="P1" s="451"/>
      <c r="Q1" s="24"/>
      <c r="R1" s="23"/>
      <c r="S1" s="25"/>
    </row>
    <row r="2" spans="1:25" s="26" customFormat="1" ht="16"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ht="16"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ht="16"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ht="16" x14ac:dyDescent="0.2">
      <c r="A7" s="33"/>
      <c r="B7" s="34"/>
      <c r="C7" s="34"/>
      <c r="D7" s="34"/>
      <c r="E7" s="462"/>
      <c r="F7" s="462"/>
      <c r="G7" s="462"/>
      <c r="H7" s="462"/>
      <c r="I7" s="462"/>
      <c r="J7" s="462"/>
      <c r="K7" s="462"/>
      <c r="L7" s="462"/>
      <c r="M7" s="462"/>
      <c r="N7" s="462"/>
      <c r="O7" s="35"/>
      <c r="P7" s="34"/>
      <c r="Q7" s="34"/>
    </row>
    <row r="8" spans="1:25" s="32" customFormat="1" ht="16" x14ac:dyDescent="0.2">
      <c r="A8" s="33"/>
      <c r="B8" s="34"/>
      <c r="C8" s="34"/>
      <c r="D8" s="34"/>
      <c r="E8" s="34"/>
      <c r="F8" s="34"/>
      <c r="G8" s="34"/>
      <c r="H8" s="34"/>
      <c r="I8" s="34"/>
      <c r="J8" s="34"/>
      <c r="K8" s="34"/>
      <c r="L8" s="34"/>
      <c r="M8" s="34"/>
      <c r="N8" s="34"/>
      <c r="O8" s="34"/>
      <c r="P8" s="34"/>
      <c r="Q8" s="34"/>
    </row>
    <row r="9" spans="1:25" s="32" customFormat="1" ht="16"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x14ac:dyDescent="0.2">
      <c r="A11" s="42"/>
      <c r="S11" s="43"/>
    </row>
    <row r="12" spans="1:25" ht="16" customHeight="1" x14ac:dyDescent="0.2">
      <c r="A12" s="42"/>
      <c r="H12" s="430" t="str">
        <f>IF(H79=0,"✓","✗")</f>
        <v>✗</v>
      </c>
      <c r="I12" s="660" t="s">
        <v>346</v>
      </c>
      <c r="J12" s="426"/>
      <c r="K12" s="426"/>
      <c r="L12" s="426"/>
      <c r="M12" s="426"/>
      <c r="N12" s="426"/>
      <c r="O12" s="426"/>
      <c r="P12" s="426"/>
      <c r="Q12" s="426"/>
      <c r="R12" s="426"/>
      <c r="S12" s="43"/>
    </row>
    <row r="13" spans="1:25" ht="16" customHeight="1" x14ac:dyDescent="0.2">
      <c r="A13" s="42"/>
      <c r="H13" s="431"/>
      <c r="I13" s="427"/>
      <c r="J13" s="427"/>
      <c r="K13" s="427"/>
      <c r="L13" s="427"/>
      <c r="M13" s="427"/>
      <c r="N13" s="427"/>
      <c r="O13" s="427"/>
      <c r="P13" s="427"/>
      <c r="Q13" s="427"/>
      <c r="R13" s="427"/>
      <c r="S13" s="43"/>
    </row>
    <row r="14" spans="1:25" ht="16" customHeight="1" thickBot="1" x14ac:dyDescent="0.25">
      <c r="H14" s="589" t="s">
        <v>347</v>
      </c>
      <c r="I14" s="589"/>
      <c r="J14" s="589"/>
      <c r="K14" s="589"/>
      <c r="L14" s="589"/>
      <c r="M14" s="589"/>
      <c r="N14" s="589"/>
      <c r="O14" s="589"/>
      <c r="P14" s="589"/>
      <c r="Q14" s="589"/>
      <c r="S14" s="43"/>
    </row>
    <row r="15" spans="1:25" ht="16" customHeight="1" x14ac:dyDescent="0.2">
      <c r="A15" s="42"/>
      <c r="H15" s="581" t="s">
        <v>165</v>
      </c>
      <c r="I15" s="581"/>
      <c r="J15" s="581"/>
      <c r="K15" s="593" t="s">
        <v>348</v>
      </c>
      <c r="L15" s="593"/>
      <c r="M15" s="593"/>
      <c r="N15" s="593"/>
      <c r="O15" s="593"/>
      <c r="P15" s="593"/>
      <c r="Q15" s="593"/>
      <c r="S15" s="43"/>
    </row>
    <row r="16" spans="1:25" ht="16" customHeight="1" x14ac:dyDescent="0.2">
      <c r="A16" s="42"/>
      <c r="B16" s="41"/>
      <c r="F16" s="39"/>
      <c r="H16" s="541"/>
      <c r="I16" s="541"/>
      <c r="J16" s="541"/>
      <c r="K16" s="543"/>
      <c r="L16" s="543"/>
      <c r="M16" s="543"/>
      <c r="N16" s="543"/>
      <c r="O16" s="543"/>
      <c r="P16" s="543"/>
      <c r="Q16" s="543"/>
      <c r="S16" s="43"/>
    </row>
    <row r="17" spans="1:19" ht="16" customHeight="1" x14ac:dyDescent="0.2">
      <c r="A17" s="42"/>
      <c r="B17" s="41"/>
      <c r="C17" s="550" t="str">
        <f>'14. Prerequisite Steps 1-3'!C18</f>
        <v>✗</v>
      </c>
      <c r="D17" s="609" t="s">
        <v>78</v>
      </c>
      <c r="E17" s="609"/>
      <c r="F17" s="556" t="str">
        <f>'14. Prerequisite Steps 1-3'!F18</f>
        <v>completed: 0/1</v>
      </c>
      <c r="H17" s="541"/>
      <c r="I17" s="541"/>
      <c r="J17" s="541"/>
      <c r="K17" s="543"/>
      <c r="L17" s="543"/>
      <c r="M17" s="543"/>
      <c r="N17" s="543"/>
      <c r="O17" s="543"/>
      <c r="P17" s="543"/>
      <c r="Q17" s="543"/>
      <c r="S17" s="43"/>
    </row>
    <row r="18" spans="1:19" ht="16" customHeight="1" x14ac:dyDescent="0.2">
      <c r="A18" s="42"/>
      <c r="B18" s="45"/>
      <c r="C18" s="551"/>
      <c r="D18" s="610"/>
      <c r="E18" s="610"/>
      <c r="F18" s="557"/>
      <c r="H18" s="541"/>
      <c r="I18" s="541"/>
      <c r="J18" s="541"/>
      <c r="K18" s="543"/>
      <c r="L18" s="543"/>
      <c r="M18" s="543"/>
      <c r="N18" s="543"/>
      <c r="O18" s="543"/>
      <c r="P18" s="543"/>
      <c r="Q18" s="543"/>
      <c r="S18" s="43"/>
    </row>
    <row r="19" spans="1:19" ht="16" customHeight="1" x14ac:dyDescent="0.2">
      <c r="A19" s="42"/>
      <c r="B19" s="41"/>
      <c r="C19" s="552"/>
      <c r="D19" s="611"/>
      <c r="E19" s="611"/>
      <c r="F19" s="558"/>
      <c r="H19" s="542"/>
      <c r="I19" s="542"/>
      <c r="J19" s="542"/>
      <c r="K19" s="684"/>
      <c r="L19" s="684"/>
      <c r="M19" s="684"/>
      <c r="N19" s="684"/>
      <c r="O19" s="684"/>
      <c r="P19" s="684"/>
      <c r="Q19" s="684"/>
      <c r="S19" s="43"/>
    </row>
    <row r="20" spans="1:19" ht="16" customHeight="1" thickBot="1" x14ac:dyDescent="0.25">
      <c r="A20" s="42"/>
      <c r="B20" s="41"/>
      <c r="C20" s="32"/>
      <c r="D20" s="24"/>
      <c r="E20" s="46"/>
      <c r="F20" s="47"/>
      <c r="H20" s="412" t="str">
        <f>IF(R21=FALSE,"✗",IF(R22=TRUE,"✓","✗"))</f>
        <v>✗</v>
      </c>
      <c r="I20" s="413" t="s">
        <v>307</v>
      </c>
      <c r="J20" s="413"/>
      <c r="K20" s="413"/>
      <c r="L20" s="413"/>
      <c r="M20" s="413"/>
      <c r="N20" s="413"/>
      <c r="O20" s="597"/>
      <c r="P20" s="597"/>
      <c r="Q20" s="597"/>
      <c r="R20" s="22" t="s">
        <v>171</v>
      </c>
      <c r="S20" s="43"/>
    </row>
    <row r="21" spans="1:19" ht="16" customHeight="1" x14ac:dyDescent="0.2">
      <c r="A21" s="42"/>
      <c r="B21" s="41"/>
      <c r="C21" s="550" t="str">
        <f>'14. Prerequisite Steps 1-3'!C25</f>
        <v>✗</v>
      </c>
      <c r="D21" s="609" t="s">
        <v>80</v>
      </c>
      <c r="E21" s="609"/>
      <c r="F21" s="556" t="str">
        <f>'14. Prerequisite Steps 1-3'!F25</f>
        <v>completed: 0/22</v>
      </c>
      <c r="H21" s="412"/>
      <c r="I21" s="413"/>
      <c r="J21" s="413"/>
      <c r="K21" s="413"/>
      <c r="L21" s="413"/>
      <c r="M21" s="413"/>
      <c r="N21" s="413"/>
      <c r="O21" s="449" t="s">
        <v>170</v>
      </c>
      <c r="P21" s="450"/>
      <c r="Q21" s="450"/>
      <c r="R21" s="23" t="b">
        <f>ISNUMBER(SEARCH(R20,O21))</f>
        <v>1</v>
      </c>
      <c r="S21" s="43"/>
    </row>
    <row r="22" spans="1:19" ht="16" customHeight="1" x14ac:dyDescent="0.2">
      <c r="A22" s="42"/>
      <c r="B22" s="45"/>
      <c r="C22" s="551"/>
      <c r="D22" s="610"/>
      <c r="E22" s="610"/>
      <c r="F22" s="557"/>
      <c r="H22" s="412"/>
      <c r="I22" s="413"/>
      <c r="J22" s="413"/>
      <c r="K22" s="413"/>
      <c r="L22" s="413"/>
      <c r="M22" s="413"/>
      <c r="N22" s="413"/>
      <c r="O22" s="450"/>
      <c r="P22" s="450"/>
      <c r="Q22" s="450"/>
      <c r="R22" s="23" t="b">
        <v>0</v>
      </c>
      <c r="S22" s="43"/>
    </row>
    <row r="23" spans="1:19" ht="16" customHeight="1" thickBot="1" x14ac:dyDescent="0.25">
      <c r="A23" s="42"/>
      <c r="B23" s="41"/>
      <c r="C23" s="552"/>
      <c r="D23" s="611"/>
      <c r="E23" s="611"/>
      <c r="F23" s="558"/>
      <c r="H23" s="412"/>
      <c r="I23" s="435" t="s">
        <v>173</v>
      </c>
      <c r="J23" s="435"/>
      <c r="K23" s="435"/>
      <c r="L23" s="435"/>
      <c r="M23" s="435"/>
      <c r="O23" s="450"/>
      <c r="P23" s="450"/>
      <c r="Q23" s="450"/>
      <c r="S23" s="43"/>
    </row>
    <row r="24" spans="1:19" ht="16" customHeight="1" x14ac:dyDescent="0.2">
      <c r="A24" s="42"/>
      <c r="B24" s="41"/>
      <c r="C24" s="32"/>
      <c r="D24" s="32"/>
      <c r="E24" s="32"/>
      <c r="F24" s="47"/>
      <c r="H24" s="412"/>
      <c r="I24" s="435"/>
      <c r="J24" s="435"/>
      <c r="K24" s="435"/>
      <c r="L24" s="435"/>
      <c r="M24" s="435"/>
      <c r="O24" s="475" t="str">
        <f>IF(R22=FALSE,"     Confirm evidence link",IF(R21=FALSE,"     Please insert link above","     Evidence link confirmed"))</f>
        <v xml:space="preserve">     Confirm evidence link</v>
      </c>
      <c r="P24" s="475"/>
      <c r="Q24" s="475"/>
      <c r="S24" s="43"/>
    </row>
    <row r="25" spans="1:19" ht="16" customHeight="1" x14ac:dyDescent="0.2">
      <c r="A25" s="42"/>
      <c r="B25" s="41"/>
      <c r="C25" s="550" t="str">
        <f>'14. Prerequisite Steps 1-3'!C47</f>
        <v>✗</v>
      </c>
      <c r="D25" s="609" t="s">
        <v>81</v>
      </c>
      <c r="E25" s="609"/>
      <c r="F25" s="556" t="str">
        <f>'14. Prerequisite Steps 1-3'!F47</f>
        <v>completed: 0/7</v>
      </c>
      <c r="H25" s="596"/>
      <c r="I25" s="49"/>
      <c r="J25" s="49"/>
      <c r="K25" s="49"/>
      <c r="L25" s="49"/>
      <c r="M25" s="49"/>
      <c r="N25" s="49"/>
      <c r="O25" s="533"/>
      <c r="P25" s="533"/>
      <c r="Q25" s="533"/>
      <c r="S25" s="43"/>
    </row>
    <row r="26" spans="1:19" ht="16" customHeight="1" thickBot="1" x14ac:dyDescent="0.25">
      <c r="A26" s="42"/>
      <c r="B26" s="50"/>
      <c r="C26" s="551"/>
      <c r="D26" s="610"/>
      <c r="E26" s="610"/>
      <c r="F26" s="557"/>
      <c r="H26" s="412" t="str">
        <f>IF(R27=FALSE,"✗",IF(R28=TRUE,"✓","✗"))</f>
        <v>✗</v>
      </c>
      <c r="I26" s="685" t="s">
        <v>349</v>
      </c>
      <c r="J26" s="685"/>
      <c r="K26" s="685"/>
      <c r="L26" s="685"/>
      <c r="M26" s="685"/>
      <c r="N26" s="685"/>
      <c r="O26" s="597"/>
      <c r="P26" s="597"/>
      <c r="Q26" s="597"/>
      <c r="R26" s="22" t="s">
        <v>171</v>
      </c>
      <c r="S26" s="43"/>
    </row>
    <row r="27" spans="1:19" ht="16" customHeight="1" x14ac:dyDescent="0.2">
      <c r="A27" s="42"/>
      <c r="B27" s="41"/>
      <c r="C27" s="552"/>
      <c r="D27" s="611"/>
      <c r="E27" s="611"/>
      <c r="F27" s="558"/>
      <c r="H27" s="412"/>
      <c r="I27" s="685"/>
      <c r="J27" s="685"/>
      <c r="K27" s="685"/>
      <c r="L27" s="685"/>
      <c r="M27" s="685"/>
      <c r="N27" s="685"/>
      <c r="P27" s="51"/>
      <c r="Q27" s="52"/>
      <c r="R27" s="23" t="b">
        <f>ISNUMBER(SEARCH(R26,O28))</f>
        <v>1</v>
      </c>
      <c r="S27" s="43"/>
    </row>
    <row r="28" spans="1:19" ht="16" customHeight="1" x14ac:dyDescent="0.2">
      <c r="A28" s="53"/>
      <c r="C28" s="54"/>
      <c r="D28" s="55"/>
      <c r="E28" s="55"/>
      <c r="F28" s="56"/>
      <c r="H28" s="412"/>
      <c r="I28" s="685"/>
      <c r="J28" s="685"/>
      <c r="K28" s="685"/>
      <c r="L28" s="685"/>
      <c r="M28" s="685"/>
      <c r="N28" s="685"/>
      <c r="O28" s="449" t="s">
        <v>170</v>
      </c>
      <c r="P28" s="450"/>
      <c r="Q28" s="450"/>
      <c r="R28" s="23" t="b">
        <v>0</v>
      </c>
      <c r="S28" s="43"/>
    </row>
    <row r="29" spans="1:19" ht="16" customHeight="1" x14ac:dyDescent="0.2">
      <c r="A29" s="604" t="str">
        <f>'14. Prerequisite Steps 1-3'!A56</f>
        <v>🔒</v>
      </c>
      <c r="B29" s="612" t="str">
        <f>'14. Prerequisite Steps 1-3'!B56</f>
        <v>Please complete prerequisite steps 1-3</v>
      </c>
      <c r="C29" s="612"/>
      <c r="D29" s="612"/>
      <c r="E29" s="612"/>
      <c r="F29" s="57"/>
      <c r="H29" s="412"/>
      <c r="I29" s="685"/>
      <c r="J29" s="685"/>
      <c r="K29" s="685"/>
      <c r="L29" s="685"/>
      <c r="M29" s="685"/>
      <c r="N29" s="685"/>
      <c r="O29" s="450"/>
      <c r="P29" s="450"/>
      <c r="Q29" s="450"/>
      <c r="S29" s="43"/>
    </row>
    <row r="30" spans="1:19" ht="16" customHeight="1" thickBot="1" x14ac:dyDescent="0.25">
      <c r="A30" s="605"/>
      <c r="B30" s="613"/>
      <c r="C30" s="613"/>
      <c r="D30" s="613"/>
      <c r="E30" s="613"/>
      <c r="F30" s="58"/>
      <c r="H30" s="412"/>
      <c r="I30" s="685"/>
      <c r="J30" s="685"/>
      <c r="K30" s="685"/>
      <c r="L30" s="685"/>
      <c r="M30" s="685"/>
      <c r="N30" s="685"/>
      <c r="O30" s="450"/>
      <c r="P30" s="450"/>
      <c r="Q30" s="450"/>
      <c r="S30" s="43"/>
    </row>
    <row r="31" spans="1:19" ht="16" customHeight="1" x14ac:dyDescent="0.2">
      <c r="A31" s="53"/>
      <c r="H31" s="412"/>
      <c r="I31" s="685"/>
      <c r="J31" s="685"/>
      <c r="K31" s="685"/>
      <c r="L31" s="685"/>
      <c r="M31" s="685"/>
      <c r="N31" s="685"/>
      <c r="O31" s="475" t="str">
        <f>IF(R28=FALSE,"     Confirm evidence link",IF(R27=FALSE,"     Please insert link above","     Evidence link confirmed"))</f>
        <v xml:space="preserve">     Confirm evidence link</v>
      </c>
      <c r="P31" s="475"/>
      <c r="Q31" s="475"/>
      <c r="S31" s="43"/>
    </row>
    <row r="32" spans="1:19" ht="16" customHeight="1" x14ac:dyDescent="0.2">
      <c r="A32" s="53"/>
      <c r="B32" s="59"/>
      <c r="C32" s="59"/>
      <c r="D32" s="59"/>
      <c r="E32" s="59"/>
      <c r="F32" s="59"/>
      <c r="H32" s="412"/>
      <c r="I32" s="685"/>
      <c r="J32" s="685"/>
      <c r="K32" s="685"/>
      <c r="L32" s="685"/>
      <c r="M32" s="685"/>
      <c r="N32" s="685"/>
      <c r="O32" s="448"/>
      <c r="P32" s="448"/>
      <c r="Q32" s="448"/>
      <c r="R32" s="22"/>
      <c r="S32" s="43"/>
    </row>
    <row r="33" spans="1:19" ht="16" customHeight="1" x14ac:dyDescent="0.2">
      <c r="B33" s="42"/>
      <c r="C33" s="550" t="str">
        <f>'15. Step 4. Consideration'!H12</f>
        <v>✗</v>
      </c>
      <c r="D33" s="606" t="s">
        <v>82</v>
      </c>
      <c r="E33" s="606"/>
      <c r="F33" s="556" t="str">
        <f>'14. Prerequisite Steps 1-3'!F60</f>
        <v>completed: 0/4</v>
      </c>
      <c r="H33" s="412"/>
      <c r="I33" s="435" t="s">
        <v>173</v>
      </c>
      <c r="J33" s="435"/>
      <c r="K33" s="435"/>
      <c r="L33" s="435"/>
      <c r="M33" s="435"/>
      <c r="O33" s="60"/>
      <c r="P33" s="60"/>
      <c r="Q33" s="60"/>
      <c r="S33" s="43"/>
    </row>
    <row r="34" spans="1:19" ht="16" customHeight="1" x14ac:dyDescent="0.2">
      <c r="B34" s="61"/>
      <c r="C34" s="551"/>
      <c r="D34" s="607"/>
      <c r="E34" s="607"/>
      <c r="F34" s="557"/>
      <c r="H34" s="412"/>
      <c r="I34" s="435"/>
      <c r="J34" s="435"/>
      <c r="K34" s="435"/>
      <c r="L34" s="435"/>
      <c r="M34" s="435"/>
      <c r="S34" s="43"/>
    </row>
    <row r="35" spans="1:19" ht="16" customHeight="1" x14ac:dyDescent="0.2">
      <c r="B35" s="41"/>
      <c r="C35" s="552"/>
      <c r="D35" s="608"/>
      <c r="E35" s="608"/>
      <c r="F35" s="558"/>
      <c r="H35" s="596"/>
      <c r="I35" s="49"/>
      <c r="J35" s="49"/>
      <c r="K35" s="49"/>
      <c r="L35" s="49"/>
      <c r="M35" s="49"/>
      <c r="N35" s="49"/>
      <c r="O35" s="49"/>
      <c r="P35" s="49"/>
      <c r="Q35" s="49"/>
      <c r="S35" s="43"/>
    </row>
    <row r="36" spans="1:19" ht="16" customHeight="1" thickBot="1" x14ac:dyDescent="0.25">
      <c r="B36" s="41"/>
      <c r="H36" s="412" t="str">
        <f>IF(R37=FALSE,"✗",IF(R38=TRUE,"✓","✗"))</f>
        <v>✗</v>
      </c>
      <c r="I36" s="413" t="s">
        <v>350</v>
      </c>
      <c r="J36" s="413"/>
      <c r="K36" s="413"/>
      <c r="L36" s="413"/>
      <c r="M36" s="413"/>
      <c r="N36" s="413"/>
      <c r="O36" s="597"/>
      <c r="P36" s="597"/>
      <c r="Q36" s="597"/>
      <c r="R36" s="22" t="s">
        <v>171</v>
      </c>
      <c r="S36" s="43"/>
    </row>
    <row r="37" spans="1:19" ht="16" customHeight="1" x14ac:dyDescent="0.2">
      <c r="A37" s="53"/>
      <c r="C37" s="550" t="str">
        <f>'16. Step 5. Impact Assessment'!H12</f>
        <v>✗</v>
      </c>
      <c r="D37" s="606" t="s">
        <v>83</v>
      </c>
      <c r="E37" s="606"/>
      <c r="F37" s="556" t="str">
        <f>'14. Prerequisite Steps 1-3'!F64</f>
        <v>completed: 0/13</v>
      </c>
      <c r="H37" s="412"/>
      <c r="I37" s="413"/>
      <c r="J37" s="413"/>
      <c r="K37" s="413"/>
      <c r="L37" s="413"/>
      <c r="M37" s="413"/>
      <c r="N37" s="413"/>
      <c r="O37" s="449" t="s">
        <v>170</v>
      </c>
      <c r="P37" s="450"/>
      <c r="Q37" s="450"/>
      <c r="R37" s="23" t="b">
        <f>ISNUMBER(SEARCH(R36,O37))</f>
        <v>1</v>
      </c>
      <c r="S37" s="43"/>
    </row>
    <row r="38" spans="1:19" ht="16" customHeight="1" x14ac:dyDescent="0.2">
      <c r="A38" s="53"/>
      <c r="B38" s="61"/>
      <c r="C38" s="551"/>
      <c r="D38" s="607"/>
      <c r="E38" s="607"/>
      <c r="F38" s="557"/>
      <c r="H38" s="412"/>
      <c r="I38" s="413"/>
      <c r="J38" s="413"/>
      <c r="K38" s="413"/>
      <c r="L38" s="413"/>
      <c r="M38" s="413"/>
      <c r="N38" s="413"/>
      <c r="O38" s="450"/>
      <c r="P38" s="450"/>
      <c r="Q38" s="450"/>
      <c r="R38" s="23" t="b">
        <v>0</v>
      </c>
      <c r="S38" s="43"/>
    </row>
    <row r="39" spans="1:19" ht="16" customHeight="1" thickBot="1" x14ac:dyDescent="0.25">
      <c r="A39" s="53"/>
      <c r="B39" s="41"/>
      <c r="C39" s="552"/>
      <c r="D39" s="608"/>
      <c r="E39" s="608"/>
      <c r="F39" s="558"/>
      <c r="H39" s="412"/>
      <c r="I39" s="435" t="s">
        <v>173</v>
      </c>
      <c r="J39" s="435"/>
      <c r="K39" s="435"/>
      <c r="L39" s="435"/>
      <c r="M39" s="435"/>
      <c r="O39" s="450"/>
      <c r="P39" s="450"/>
      <c r="Q39" s="450"/>
      <c r="S39" s="43"/>
    </row>
    <row r="40" spans="1:19" ht="16" customHeight="1" x14ac:dyDescent="0.2">
      <c r="A40" s="53"/>
      <c r="B40" s="41"/>
      <c r="C40" s="32"/>
      <c r="D40" s="32"/>
      <c r="E40" s="32"/>
      <c r="F40" s="32"/>
      <c r="H40" s="412"/>
      <c r="I40" s="435"/>
      <c r="J40" s="435"/>
      <c r="K40" s="435"/>
      <c r="L40" s="435"/>
      <c r="M40" s="435"/>
      <c r="O40" s="475" t="str">
        <f>IF(R38=FALSE,"     Confirm evidence link",IF(R37=FALSE,"     Please insert link above","     Evidence link confirmed"))</f>
        <v xml:space="preserve">     Confirm evidence link</v>
      </c>
      <c r="P40" s="475"/>
      <c r="Q40" s="475"/>
      <c r="S40" s="43"/>
    </row>
    <row r="41" spans="1:19" ht="16" customHeight="1" x14ac:dyDescent="0.2">
      <c r="A41" s="53"/>
      <c r="B41" s="41"/>
      <c r="C41" s="550" t="str">
        <f>'17. Step 6. Willingness'!H12</f>
        <v>✗</v>
      </c>
      <c r="D41" s="606" t="s">
        <v>84</v>
      </c>
      <c r="E41" s="606"/>
      <c r="F41" s="556" t="str">
        <f>'14. Prerequisite Steps 1-3'!F68</f>
        <v>completed: 0/5</v>
      </c>
      <c r="H41" s="596"/>
      <c r="I41" s="49"/>
      <c r="J41" s="49"/>
      <c r="K41" s="49"/>
      <c r="L41" s="49"/>
      <c r="M41" s="49"/>
      <c r="N41" s="49"/>
      <c r="O41" s="533"/>
      <c r="P41" s="533"/>
      <c r="Q41" s="533"/>
      <c r="S41" s="43"/>
    </row>
    <row r="42" spans="1:19" ht="16" customHeight="1" thickBot="1" x14ac:dyDescent="0.25">
      <c r="A42" s="53"/>
      <c r="B42" s="62"/>
      <c r="C42" s="551"/>
      <c r="D42" s="607"/>
      <c r="E42" s="607"/>
      <c r="F42" s="557"/>
      <c r="H42" s="534" t="str">
        <f>IF(R43=FALSE,"✗",IF(R44=TRUE,"✓","✗"))</f>
        <v>✗</v>
      </c>
      <c r="I42" s="535" t="s">
        <v>343</v>
      </c>
      <c r="J42" s="535"/>
      <c r="K42" s="535"/>
      <c r="L42" s="535"/>
      <c r="M42" s="535"/>
      <c r="N42" s="535"/>
      <c r="O42" s="634"/>
      <c r="P42" s="634"/>
      <c r="Q42" s="634"/>
      <c r="R42" s="22" t="s">
        <v>171</v>
      </c>
      <c r="S42" s="43"/>
    </row>
    <row r="43" spans="1:19" ht="16" customHeight="1" x14ac:dyDescent="0.2">
      <c r="A43" s="53"/>
      <c r="B43" s="41"/>
      <c r="C43" s="552"/>
      <c r="D43" s="608"/>
      <c r="E43" s="608"/>
      <c r="F43" s="558"/>
      <c r="H43" s="412"/>
      <c r="I43" s="413"/>
      <c r="J43" s="413"/>
      <c r="K43" s="413"/>
      <c r="L43" s="413"/>
      <c r="M43" s="413"/>
      <c r="N43" s="413"/>
      <c r="O43" s="449" t="s">
        <v>170</v>
      </c>
      <c r="P43" s="450"/>
      <c r="Q43" s="450"/>
      <c r="R43" s="23" t="b">
        <f>ISNUMBER(SEARCH(R42,O43))</f>
        <v>1</v>
      </c>
      <c r="S43" s="43"/>
    </row>
    <row r="44" spans="1:19" ht="16" customHeight="1" thickBot="1" x14ac:dyDescent="0.25">
      <c r="A44" s="53"/>
      <c r="H44" s="412"/>
      <c r="I44" s="413"/>
      <c r="J44" s="413"/>
      <c r="K44" s="413"/>
      <c r="L44" s="413"/>
      <c r="M44" s="413"/>
      <c r="N44" s="413"/>
      <c r="O44" s="450"/>
      <c r="P44" s="450"/>
      <c r="Q44" s="450"/>
      <c r="R44" s="23" t="b">
        <v>0</v>
      </c>
      <c r="S44" s="43"/>
    </row>
    <row r="45" spans="1:19" ht="16" customHeight="1" thickBot="1" x14ac:dyDescent="0.25">
      <c r="A45" s="53"/>
      <c r="C45" s="670" t="str">
        <f>H12</f>
        <v>✗</v>
      </c>
      <c r="D45" s="673" t="s">
        <v>85</v>
      </c>
      <c r="E45" s="673"/>
      <c r="F45" s="663" t="str">
        <f>'14. Prerequisite Steps 1-3'!F72</f>
        <v>completed: 0/6</v>
      </c>
      <c r="H45" s="412"/>
      <c r="I45" s="476" t="s">
        <v>173</v>
      </c>
      <c r="J45" s="476"/>
      <c r="K45" s="476"/>
      <c r="L45" s="476"/>
      <c r="M45" s="476"/>
      <c r="O45" s="450"/>
      <c r="P45" s="450"/>
      <c r="Q45" s="450"/>
      <c r="S45" s="43"/>
    </row>
    <row r="46" spans="1:19" ht="16" customHeight="1" x14ac:dyDescent="0.2">
      <c r="A46" s="53"/>
      <c r="B46" s="63"/>
      <c r="C46" s="671"/>
      <c r="D46" s="554"/>
      <c r="E46" s="554"/>
      <c r="F46" s="664"/>
      <c r="H46" s="412"/>
      <c r="I46" s="476"/>
      <c r="J46" s="476"/>
      <c r="K46" s="476"/>
      <c r="L46" s="476"/>
      <c r="M46" s="476"/>
      <c r="O46" s="475" t="str">
        <f>IF(R44=FALSE,"     Confirm evidence link",IF(R43=FALSE,"     Please insert link above","     Evidence link confirmed"))</f>
        <v xml:space="preserve">     Confirm evidence link</v>
      </c>
      <c r="P46" s="475"/>
      <c r="Q46" s="475"/>
      <c r="S46" s="43"/>
    </row>
    <row r="47" spans="1:19" ht="16" customHeight="1" thickBot="1" x14ac:dyDescent="0.25">
      <c r="A47" s="53"/>
      <c r="C47" s="672"/>
      <c r="D47" s="674"/>
      <c r="E47" s="674"/>
      <c r="F47" s="665"/>
      <c r="H47" s="596"/>
      <c r="I47" s="49"/>
      <c r="J47" s="49"/>
      <c r="K47" s="49"/>
      <c r="L47" s="49"/>
      <c r="M47" s="49"/>
      <c r="N47" s="49"/>
      <c r="O47" s="533"/>
      <c r="P47" s="533"/>
      <c r="Q47" s="533"/>
      <c r="S47" s="43"/>
    </row>
    <row r="48" spans="1:19" ht="16" customHeight="1" thickBot="1" x14ac:dyDescent="0.25">
      <c r="A48" s="53"/>
      <c r="D48" s="32"/>
      <c r="E48" s="64"/>
      <c r="F48" s="32"/>
      <c r="H48" s="534" t="str">
        <f>IF(R49=FALSE,"✗",IF(R50=TRUE,"✓","✗"))</f>
        <v>✗</v>
      </c>
      <c r="I48" s="535" t="s">
        <v>351</v>
      </c>
      <c r="J48" s="535"/>
      <c r="K48" s="535"/>
      <c r="L48" s="535"/>
      <c r="M48" s="535"/>
      <c r="N48" s="535"/>
      <c r="O48" s="634"/>
      <c r="P48" s="634"/>
      <c r="Q48" s="634"/>
      <c r="R48" s="22" t="s">
        <v>171</v>
      </c>
      <c r="S48" s="43"/>
    </row>
    <row r="49" spans="1:19" ht="16" customHeight="1" x14ac:dyDescent="0.2">
      <c r="A49" s="53"/>
      <c r="D49" s="565" t="str">
        <f>H12</f>
        <v>✗</v>
      </c>
      <c r="E49" s="677" t="s">
        <v>352</v>
      </c>
      <c r="F49" s="678"/>
      <c r="H49" s="412"/>
      <c r="I49" s="413"/>
      <c r="J49" s="413"/>
      <c r="K49" s="413"/>
      <c r="L49" s="413"/>
      <c r="M49" s="413"/>
      <c r="N49" s="413"/>
      <c r="O49" s="449" t="s">
        <v>170</v>
      </c>
      <c r="P49" s="450"/>
      <c r="Q49" s="450"/>
      <c r="R49" s="23" t="b">
        <f>ISNUMBER(SEARCH(R48,O49))</f>
        <v>1</v>
      </c>
      <c r="S49" s="43"/>
    </row>
    <row r="50" spans="1:19" ht="16" customHeight="1" x14ac:dyDescent="0.2">
      <c r="A50" s="53"/>
      <c r="D50" s="636"/>
      <c r="E50" s="679"/>
      <c r="F50" s="680"/>
      <c r="H50" s="412"/>
      <c r="I50" s="413"/>
      <c r="J50" s="413"/>
      <c r="K50" s="413"/>
      <c r="L50" s="413"/>
      <c r="M50" s="413"/>
      <c r="N50" s="413"/>
      <c r="O50" s="450"/>
      <c r="P50" s="450"/>
      <c r="Q50" s="450"/>
      <c r="R50" s="23" t="b">
        <v>0</v>
      </c>
      <c r="S50" s="43"/>
    </row>
    <row r="51" spans="1:19" ht="16" customHeight="1" thickBot="1" x14ac:dyDescent="0.25">
      <c r="A51" s="53"/>
      <c r="D51" s="22"/>
      <c r="E51" s="68"/>
      <c r="F51" s="68"/>
      <c r="H51" s="412"/>
      <c r="I51" s="476" t="s">
        <v>173</v>
      </c>
      <c r="J51" s="476"/>
      <c r="K51" s="476"/>
      <c r="L51" s="476"/>
      <c r="M51" s="476"/>
      <c r="O51" s="450"/>
      <c r="P51" s="450"/>
      <c r="Q51" s="450"/>
      <c r="S51" s="43"/>
    </row>
    <row r="52" spans="1:19" ht="16" customHeight="1" x14ac:dyDescent="0.2">
      <c r="A52" s="53"/>
      <c r="C52" s="550" t="str">
        <f>'19. Step 8. Sustainability'!H12</f>
        <v>✗</v>
      </c>
      <c r="D52" s="606" t="s">
        <v>279</v>
      </c>
      <c r="E52" s="606"/>
      <c r="F52" s="556" t="str">
        <f>'14. Prerequisite Steps 1-3'!F76</f>
        <v>completed: 0/12</v>
      </c>
      <c r="H52" s="412"/>
      <c r="I52" s="476"/>
      <c r="J52" s="476"/>
      <c r="K52" s="476"/>
      <c r="L52" s="476"/>
      <c r="M52" s="476"/>
      <c r="O52" s="475" t="str">
        <f>IF(R50=FALSE,"     Confirm evidence link",IF(R49=FALSE,"     Please insert link above","     Evidence link confirmed"))</f>
        <v xml:space="preserve">     Confirm evidence link</v>
      </c>
      <c r="P52" s="475"/>
      <c r="Q52" s="475"/>
      <c r="S52" s="43"/>
    </row>
    <row r="53" spans="1:19" ht="16" customHeight="1" x14ac:dyDescent="0.2">
      <c r="A53" s="53"/>
      <c r="B53" s="50"/>
      <c r="C53" s="551"/>
      <c r="D53" s="607"/>
      <c r="E53" s="607"/>
      <c r="F53" s="557"/>
      <c r="H53" s="596"/>
      <c r="I53" s="49"/>
      <c r="J53" s="49"/>
      <c r="K53" s="49"/>
      <c r="L53" s="49"/>
      <c r="M53" s="49"/>
      <c r="N53" s="49"/>
      <c r="O53" s="533"/>
      <c r="P53" s="533"/>
      <c r="Q53" s="533"/>
      <c r="S53" s="43"/>
    </row>
    <row r="54" spans="1:19" ht="16" customHeight="1" thickBot="1" x14ac:dyDescent="0.25">
      <c r="C54" s="552"/>
      <c r="D54" s="608"/>
      <c r="E54" s="608"/>
      <c r="F54" s="558"/>
      <c r="H54" s="534" t="str">
        <f>IF(R55=FALSE,"✗",IF(R56=TRUE,"✓","✗"))</f>
        <v>✗</v>
      </c>
      <c r="I54" s="535" t="s">
        <v>353</v>
      </c>
      <c r="J54" s="535"/>
      <c r="K54" s="535"/>
      <c r="L54" s="535"/>
      <c r="M54" s="535"/>
      <c r="N54" s="535"/>
      <c r="O54" s="634"/>
      <c r="P54" s="634"/>
      <c r="Q54" s="634"/>
      <c r="R54" s="22" t="s">
        <v>171</v>
      </c>
      <c r="S54" s="43"/>
    </row>
    <row r="55" spans="1:19" ht="16" customHeight="1" x14ac:dyDescent="0.2">
      <c r="D55" s="22"/>
      <c r="E55" s="68"/>
      <c r="F55" s="68"/>
      <c r="H55" s="412"/>
      <c r="I55" s="413"/>
      <c r="J55" s="413"/>
      <c r="K55" s="413"/>
      <c r="L55" s="413"/>
      <c r="M55" s="413"/>
      <c r="N55" s="413"/>
      <c r="O55" s="69"/>
      <c r="P55" s="69"/>
      <c r="Q55" s="69"/>
      <c r="R55" s="23" t="b">
        <f>ISNUMBER(SEARCH(R54,O55))</f>
        <v>0</v>
      </c>
      <c r="S55" s="43"/>
    </row>
    <row r="56" spans="1:19" ht="16" customHeight="1" x14ac:dyDescent="0.2">
      <c r="H56" s="412"/>
      <c r="I56" s="413"/>
      <c r="J56" s="413"/>
      <c r="K56" s="413"/>
      <c r="L56" s="413"/>
      <c r="M56" s="413"/>
      <c r="N56" s="413"/>
      <c r="O56" s="69"/>
      <c r="P56" s="69"/>
      <c r="Q56" s="69"/>
      <c r="R56" s="23" t="b">
        <v>0</v>
      </c>
      <c r="S56" s="43"/>
    </row>
    <row r="57" spans="1:19" ht="16" customHeight="1" x14ac:dyDescent="0.2">
      <c r="C57" s="32"/>
      <c r="D57" s="32"/>
      <c r="E57" s="32"/>
      <c r="F57" s="32"/>
      <c r="H57" s="412"/>
      <c r="I57" s="413"/>
      <c r="J57" s="413"/>
      <c r="K57" s="413"/>
      <c r="L57" s="413"/>
      <c r="M57" s="413"/>
      <c r="N57" s="413"/>
      <c r="O57" s="449" t="s">
        <v>170</v>
      </c>
      <c r="P57" s="450"/>
      <c r="Q57" s="450"/>
      <c r="S57" s="43"/>
    </row>
    <row r="58" spans="1:19" ht="16" customHeight="1" x14ac:dyDescent="0.2">
      <c r="H58" s="412"/>
      <c r="I58" s="413"/>
      <c r="J58" s="413"/>
      <c r="K58" s="413"/>
      <c r="L58" s="413"/>
      <c r="M58" s="413"/>
      <c r="N58" s="413"/>
      <c r="O58" s="450"/>
      <c r="P58" s="450"/>
      <c r="Q58" s="450"/>
      <c r="S58" s="43"/>
    </row>
    <row r="59" spans="1:19" ht="16" customHeight="1" thickBot="1" x14ac:dyDescent="0.25">
      <c r="H59" s="412"/>
      <c r="I59" s="413"/>
      <c r="J59" s="413"/>
      <c r="K59" s="413"/>
      <c r="L59" s="413"/>
      <c r="M59" s="413"/>
      <c r="N59" s="413"/>
      <c r="O59" s="450"/>
      <c r="P59" s="450"/>
      <c r="Q59" s="450"/>
      <c r="S59" s="43"/>
    </row>
    <row r="60" spans="1:19" ht="16" customHeight="1" x14ac:dyDescent="0.2">
      <c r="H60" s="412"/>
      <c r="I60" s="413"/>
      <c r="J60" s="413"/>
      <c r="K60" s="413"/>
      <c r="L60" s="413"/>
      <c r="M60" s="413"/>
      <c r="N60" s="413"/>
      <c r="O60" s="475" t="str">
        <f>IF(R56=FALSE,"     Confirm evidence link",IF(R55=FALSE,"     Please insert link above","     Evidence link confirmed"))</f>
        <v xml:space="preserve">     Confirm evidence link</v>
      </c>
      <c r="P60" s="475"/>
      <c r="Q60" s="475"/>
      <c r="R60" s="22"/>
      <c r="S60" s="43"/>
    </row>
    <row r="61" spans="1:19" ht="16" customHeight="1" x14ac:dyDescent="0.2">
      <c r="H61" s="412"/>
      <c r="I61" s="413"/>
      <c r="J61" s="413"/>
      <c r="K61" s="413"/>
      <c r="L61" s="413"/>
      <c r="M61" s="413"/>
      <c r="N61" s="413"/>
      <c r="O61" s="448"/>
      <c r="P61" s="448"/>
      <c r="Q61" s="448"/>
    </row>
    <row r="62" spans="1:19" ht="16" customHeight="1" x14ac:dyDescent="0.2">
      <c r="H62" s="412"/>
      <c r="I62" s="413"/>
      <c r="J62" s="413"/>
      <c r="K62" s="413"/>
      <c r="L62" s="413"/>
      <c r="M62" s="413"/>
      <c r="N62" s="413"/>
    </row>
    <row r="63" spans="1:19" ht="16" customHeight="1" x14ac:dyDescent="0.2">
      <c r="H63" s="412"/>
      <c r="I63" s="413"/>
      <c r="J63" s="413"/>
      <c r="K63" s="413"/>
      <c r="L63" s="413"/>
      <c r="M63" s="413"/>
      <c r="N63" s="413"/>
    </row>
    <row r="64" spans="1:19" ht="16" customHeight="1" x14ac:dyDescent="0.2">
      <c r="H64" s="412"/>
      <c r="I64" s="413"/>
      <c r="J64" s="413"/>
      <c r="K64" s="413"/>
      <c r="L64" s="413"/>
      <c r="M64" s="413"/>
      <c r="N64" s="413"/>
    </row>
    <row r="65" spans="8:17" ht="27" customHeight="1" x14ac:dyDescent="0.2">
      <c r="H65" s="412"/>
      <c r="I65" s="413"/>
      <c r="J65" s="413"/>
      <c r="K65" s="413"/>
      <c r="L65" s="413"/>
      <c r="M65" s="413"/>
      <c r="N65" s="413"/>
    </row>
    <row r="66" spans="8:17" ht="16" customHeight="1" x14ac:dyDescent="0.2">
      <c r="H66" s="412"/>
      <c r="I66" s="476" t="s">
        <v>173</v>
      </c>
      <c r="J66" s="476"/>
      <c r="K66" s="476"/>
      <c r="L66" s="476"/>
      <c r="M66" s="476"/>
      <c r="O66" s="60"/>
      <c r="P66" s="60"/>
      <c r="Q66" s="60"/>
    </row>
    <row r="67" spans="8:17" ht="16" customHeight="1" x14ac:dyDescent="0.2">
      <c r="H67" s="412"/>
      <c r="I67" s="476"/>
      <c r="J67" s="476"/>
      <c r="K67" s="476"/>
      <c r="L67" s="476"/>
      <c r="M67" s="476"/>
    </row>
    <row r="68" spans="8:17" ht="16" customHeight="1" thickBot="1" x14ac:dyDescent="0.25">
      <c r="H68" s="633"/>
      <c r="I68" s="70"/>
      <c r="J68" s="70"/>
      <c r="K68" s="70"/>
      <c r="L68" s="70"/>
      <c r="M68" s="70"/>
      <c r="N68" s="70"/>
      <c r="O68" s="70"/>
      <c r="P68" s="70"/>
      <c r="Q68" s="70"/>
    </row>
    <row r="69" spans="8:17" ht="16" customHeight="1" thickTop="1" x14ac:dyDescent="0.2">
      <c r="H69" s="71"/>
      <c r="I69" s="71"/>
      <c r="J69" s="71"/>
      <c r="K69" s="71"/>
      <c r="L69" s="71"/>
      <c r="M69" s="71"/>
      <c r="N69" s="71"/>
      <c r="O69" s="71"/>
      <c r="P69" s="71"/>
      <c r="Q69" s="71"/>
    </row>
    <row r="70" spans="8:17" ht="16" customHeight="1" x14ac:dyDescent="0.2">
      <c r="H70" s="71"/>
      <c r="I70" s="71"/>
      <c r="J70" s="624" t="s">
        <v>354</v>
      </c>
      <c r="K70" s="625"/>
      <c r="L70" s="625"/>
      <c r="M70" s="625"/>
      <c r="N70" s="625"/>
      <c r="O70" s="626"/>
      <c r="P70" s="71"/>
      <c r="Q70" s="71"/>
    </row>
    <row r="71" spans="8:17" ht="16" customHeight="1" x14ac:dyDescent="0.2">
      <c r="H71" s="71"/>
      <c r="I71" s="71"/>
      <c r="J71" s="627"/>
      <c r="K71" s="628"/>
      <c r="L71" s="628"/>
      <c r="M71" s="628"/>
      <c r="N71" s="628"/>
      <c r="O71" s="629"/>
      <c r="P71" s="71"/>
      <c r="Q71" s="71"/>
    </row>
    <row r="72" spans="8:17" ht="16" customHeight="1" x14ac:dyDescent="0.2">
      <c r="H72" s="71"/>
      <c r="I72" s="71"/>
      <c r="J72" s="627"/>
      <c r="K72" s="628"/>
      <c r="L72" s="628"/>
      <c r="M72" s="628"/>
      <c r="N72" s="628"/>
      <c r="O72" s="629"/>
      <c r="P72" s="71"/>
      <c r="Q72" s="71"/>
    </row>
    <row r="73" spans="8:17" ht="16" customHeight="1" x14ac:dyDescent="0.2">
      <c r="H73" s="71"/>
      <c r="I73" s="71"/>
      <c r="J73" s="630"/>
      <c r="K73" s="631"/>
      <c r="L73" s="631"/>
      <c r="M73" s="631"/>
      <c r="N73" s="631"/>
      <c r="O73" s="632"/>
      <c r="P73" s="71"/>
      <c r="Q73" s="71"/>
    </row>
    <row r="74" spans="8:17" ht="16" customHeight="1" x14ac:dyDescent="0.2">
      <c r="H74" s="71"/>
      <c r="I74" s="71"/>
      <c r="J74" s="71"/>
      <c r="K74" s="71"/>
      <c r="L74" s="71"/>
      <c r="M74" s="71"/>
      <c r="N74" s="71"/>
      <c r="O74" s="71"/>
      <c r="P74" s="71"/>
      <c r="Q74" s="71"/>
    </row>
    <row r="75" spans="8:17" ht="16" hidden="1" customHeight="1" x14ac:dyDescent="0.2"/>
    <row r="76" spans="8:17" ht="16" hidden="1" customHeight="1" x14ac:dyDescent="0.2"/>
    <row r="77" spans="8:17" ht="16" hidden="1" customHeight="1" x14ac:dyDescent="0.2"/>
    <row r="78" spans="8:17" ht="16" hidden="1" customHeight="1" x14ac:dyDescent="0.2"/>
    <row r="79" spans="8:17" ht="16" hidden="1" customHeight="1" x14ac:dyDescent="0.2">
      <c r="H79" s="72">
        <f>COUNTIF(H20:H76,"✗")</f>
        <v>6</v>
      </c>
      <c r="I79" s="23" t="s">
        <v>189</v>
      </c>
    </row>
  </sheetData>
  <mergeCells count="80">
    <mergeCell ref="Y4:Y5"/>
    <mergeCell ref="E6:F7"/>
    <mergeCell ref="G6:H7"/>
    <mergeCell ref="I6:K7"/>
    <mergeCell ref="L6:N7"/>
    <mergeCell ref="O1:P2"/>
    <mergeCell ref="E2:I3"/>
    <mergeCell ref="O3:P4"/>
    <mergeCell ref="V4:V6"/>
    <mergeCell ref="W4:X6"/>
    <mergeCell ref="C52:C54"/>
    <mergeCell ref="F21:F23"/>
    <mergeCell ref="F33:F35"/>
    <mergeCell ref="F52:F54"/>
    <mergeCell ref="F45:F47"/>
    <mergeCell ref="F37:F39"/>
    <mergeCell ref="F41:F43"/>
    <mergeCell ref="C25:C27"/>
    <mergeCell ref="D25:E27"/>
    <mergeCell ref="F25:F27"/>
    <mergeCell ref="D49:D50"/>
    <mergeCell ref="E49:F50"/>
    <mergeCell ref="D37:E39"/>
    <mergeCell ref="C33:C35"/>
    <mergeCell ref="C45:C47"/>
    <mergeCell ref="H12:H13"/>
    <mergeCell ref="I12:R13"/>
    <mergeCell ref="C17:C19"/>
    <mergeCell ref="D17:E19"/>
    <mergeCell ref="F17:F19"/>
    <mergeCell ref="H14:Q14"/>
    <mergeCell ref="H15:J19"/>
    <mergeCell ref="K15:Q19"/>
    <mergeCell ref="H20:H25"/>
    <mergeCell ref="I20:N22"/>
    <mergeCell ref="O20:Q20"/>
    <mergeCell ref="A29:A30"/>
    <mergeCell ref="B29:E30"/>
    <mergeCell ref="O21:Q23"/>
    <mergeCell ref="I23:M24"/>
    <mergeCell ref="O24:Q25"/>
    <mergeCell ref="C21:C23"/>
    <mergeCell ref="D21:E23"/>
    <mergeCell ref="H26:H35"/>
    <mergeCell ref="I26:N32"/>
    <mergeCell ref="O26:Q26"/>
    <mergeCell ref="I33:M34"/>
    <mergeCell ref="O31:Q32"/>
    <mergeCell ref="D33:E35"/>
    <mergeCell ref="I36:N38"/>
    <mergeCell ref="O36:Q36"/>
    <mergeCell ref="C41:C43"/>
    <mergeCell ref="D41:E43"/>
    <mergeCell ref="O37:Q39"/>
    <mergeCell ref="I39:M40"/>
    <mergeCell ref="O40:Q41"/>
    <mergeCell ref="C37:C39"/>
    <mergeCell ref="H42:H47"/>
    <mergeCell ref="I42:N44"/>
    <mergeCell ref="O42:Q42"/>
    <mergeCell ref="O43:Q45"/>
    <mergeCell ref="D45:E47"/>
    <mergeCell ref="I45:M46"/>
    <mergeCell ref="O46:Q47"/>
    <mergeCell ref="J70:O73"/>
    <mergeCell ref="D52:E54"/>
    <mergeCell ref="O28:Q30"/>
    <mergeCell ref="H54:H68"/>
    <mergeCell ref="I54:N65"/>
    <mergeCell ref="O54:Q54"/>
    <mergeCell ref="O57:Q59"/>
    <mergeCell ref="O60:Q61"/>
    <mergeCell ref="I66:M67"/>
    <mergeCell ref="H48:H53"/>
    <mergeCell ref="I48:N50"/>
    <mergeCell ref="O48:Q48"/>
    <mergeCell ref="O49:Q51"/>
    <mergeCell ref="I51:M52"/>
    <mergeCell ref="O52:Q53"/>
    <mergeCell ref="H36:H41"/>
  </mergeCells>
  <conditionalFormatting sqref="H12:H13">
    <cfRule type="containsText" dxfId="247" priority="46" operator="containsText" text="✗">
      <formula>NOT(ISERROR(SEARCH("✗",H12)))</formula>
    </cfRule>
  </conditionalFormatting>
  <conditionalFormatting sqref="H20">
    <cfRule type="beginsWith" dxfId="246" priority="43" operator="beginsWith" text="&quot;Upload&quot;">
      <formula>LEFT(H20,LEN("""Upload"""))="""Upload"""</formula>
    </cfRule>
    <cfRule type="beginsWith" dxfId="245" priority="44" stopIfTrue="1" operator="beginsWith" text="&quot;Upload&quot;">
      <formula>LEFT(H20,LEN("""Upload"""))="""Upload"""</formula>
    </cfRule>
  </conditionalFormatting>
  <conditionalFormatting sqref="H26">
    <cfRule type="beginsWith" dxfId="244" priority="40" operator="beginsWith" text="&quot;Upload&quot;">
      <formula>LEFT(H26,LEN("""Upload"""))="""Upload"""</formula>
    </cfRule>
    <cfRule type="beginsWith" dxfId="243" priority="41" stopIfTrue="1" operator="beginsWith" text="&quot;Upload&quot;">
      <formula>LEFT(H26,LEN("""Upload"""))="""Upload"""</formula>
    </cfRule>
  </conditionalFormatting>
  <conditionalFormatting sqref="H36">
    <cfRule type="beginsWith" dxfId="242" priority="37" operator="beginsWith" text="&quot;Upload&quot;">
      <formula>LEFT(H36,LEN("""Upload"""))="""Upload"""</formula>
    </cfRule>
    <cfRule type="beginsWith" dxfId="241" priority="38" stopIfTrue="1" operator="beginsWith" text="&quot;Upload&quot;">
      <formula>LEFT(H36,LEN("""Upload"""))="""Upload"""</formula>
    </cfRule>
  </conditionalFormatting>
  <conditionalFormatting sqref="H48">
    <cfRule type="beginsWith" dxfId="240" priority="34" operator="beginsWith" text="&quot;Upload&quot;">
      <formula>LEFT(H48,LEN("""Upload"""))="""Upload"""</formula>
    </cfRule>
    <cfRule type="beginsWith" dxfId="239" priority="35" stopIfTrue="1" operator="beginsWith" text="&quot;Upload&quot;">
      <formula>LEFT(H48,LEN("""Upload"""))="""Upload"""</formula>
    </cfRule>
  </conditionalFormatting>
  <conditionalFormatting sqref="C37">
    <cfRule type="containsText" dxfId="238" priority="28" operator="containsText" text="✗">
      <formula>NOT(ISERROR(SEARCH("✗",C37)))</formula>
    </cfRule>
  </conditionalFormatting>
  <conditionalFormatting sqref="C33">
    <cfRule type="containsText" dxfId="237" priority="30" operator="containsText" text="✗">
      <formula>NOT(ISERROR(SEARCH("✗",C33)))</formula>
    </cfRule>
  </conditionalFormatting>
  <conditionalFormatting sqref="A29:A30">
    <cfRule type="containsText" dxfId="236" priority="29" operator="containsText" text="✓">
      <formula>NOT(ISERROR(SEARCH("✓",A29)))</formula>
    </cfRule>
  </conditionalFormatting>
  <conditionalFormatting sqref="H42">
    <cfRule type="beginsWith" dxfId="235" priority="26" operator="beginsWith" text="&quot;Upload&quot;">
      <formula>LEFT(H42,LEN("""Upload"""))="""Upload"""</formula>
    </cfRule>
    <cfRule type="beginsWith" dxfId="234" priority="27" stopIfTrue="1" operator="beginsWith" text="&quot;Upload&quot;">
      <formula>LEFT(H42,LEN("""Upload"""))="""Upload"""</formula>
    </cfRule>
  </conditionalFormatting>
  <conditionalFormatting sqref="H54:H59">
    <cfRule type="beginsWith" dxfId="233" priority="21" operator="beginsWith" text="&quot;Upload&quot;">
      <formula>LEFT(H54,LEN("""Upload"""))="""Upload"""</formula>
    </cfRule>
    <cfRule type="beginsWith" dxfId="232" priority="22" stopIfTrue="1" operator="beginsWith" text="&quot;Upload&quot;">
      <formula>LEFT(H54,LEN("""Upload"""))="""Upload"""</formula>
    </cfRule>
  </conditionalFormatting>
  <conditionalFormatting sqref="C41">
    <cfRule type="containsText" dxfId="231" priority="19" operator="containsText" text="✗">
      <formula>NOT(ISERROR(SEARCH("✗",C41)))</formula>
    </cfRule>
  </conditionalFormatting>
  <conditionalFormatting sqref="C45">
    <cfRule type="containsText" dxfId="230" priority="20" operator="containsText" text="✗">
      <formula>NOT(ISERROR(SEARCH("✗",C45)))</formula>
    </cfRule>
  </conditionalFormatting>
  <conditionalFormatting sqref="C52">
    <cfRule type="containsText" dxfId="229" priority="18" operator="containsText" text="✗">
      <formula>NOT(ISERROR(SEARCH("✗",C52)))</formula>
    </cfRule>
  </conditionalFormatting>
  <conditionalFormatting sqref="V4">
    <cfRule type="containsText" dxfId="228" priority="11" operator="containsText" text="✗">
      <formula>NOT(ISERROR(SEARCH("✗",V4)))</formula>
    </cfRule>
  </conditionalFormatting>
  <conditionalFormatting sqref="V8">
    <cfRule type="containsText" dxfId="227" priority="10" operator="containsText" text="✗">
      <formula>NOT(ISERROR(SEARCH("✗",V8)))</formula>
    </cfRule>
  </conditionalFormatting>
  <conditionalFormatting sqref="C17">
    <cfRule type="containsText" dxfId="226" priority="9" operator="containsText" text="✗">
      <formula>NOT(ISERROR(SEARCH("✗",C17)))</formula>
    </cfRule>
  </conditionalFormatting>
  <conditionalFormatting sqref="C25">
    <cfRule type="containsText" dxfId="225" priority="7" operator="containsText" text="✗">
      <formula>NOT(ISERROR(SEARCH("✗",C25)))</formula>
    </cfRule>
  </conditionalFormatting>
  <conditionalFormatting sqref="C21">
    <cfRule type="containsText" dxfId="224" priority="8" operator="containsText" text="✗">
      <formula>NOT(ISERROR(SEARCH("✗",C21)))</formula>
    </cfRule>
  </conditionalFormatting>
  <hyperlinks>
    <hyperlink ref="E49:F50" location="'18. Step 7. Negotiations'!H14" display="7.1 Agreement negotiation " xr:uid="{BBE93F24-D0F7-2247-B6D0-822B4FD764FB}"/>
    <hyperlink ref="J70:O73" location="'19. Step 8. Sustainability'!A1" display="'19. Step 8. Sustainability'!A1" xr:uid="{A7E8EB96-568C-A14E-B61E-AE6093E8B2EB}"/>
    <hyperlink ref="D52:E54" location="'19. Step 8. Sustainability'!A1" display="Ongoing Sustainability" xr:uid="{48B341F0-175B-F14D-9E22-296D735941DE}"/>
    <hyperlink ref="D37:E39" location="'16. Step 5. Impact Assessment'!A1" display="5. Impact Assessment" xr:uid="{C9D550A1-617B-0247-B2C3-8CD3855ABD61}"/>
    <hyperlink ref="D41:E43" location="'17. Step 6. Willingness'!A1" display="6. Willingness" xr:uid="{D866695F-866C-A949-BCD7-D68FFB0F9D03}"/>
    <hyperlink ref="D33:E35" location="'15. Step 4. Consideration'!A1" display="4. Consideration" xr:uid="{FBA384FF-5BFE-2B4C-966E-46367B8C4D4A}"/>
    <hyperlink ref="D45:E47" location="'18. Step 7. Negotiations'!A1" display="7. Negotiations" xr:uid="{726D6417-B837-C24A-8559-B524C1357030}"/>
    <hyperlink ref="W4:X6" location="'PC - Community Representation'!A1" display="Community Representation " xr:uid="{69C79CE3-747F-544D-8781-5A2167D396EF}"/>
    <hyperlink ref="D21:E23" location="'14. Prerequisite Steps 1-3'!H32" display="2. FPIC Obligation" xr:uid="{35213516-2F8A-944A-9DE9-71A899F45740}"/>
    <hyperlink ref="D25:E27" location="'14. Prerequisite Steps 1-3'!H143" display="3. Rights Holders" xr:uid="{A06320A1-9535-0441-BCC5-57D453F97BBC}"/>
    <hyperlink ref="D17:E19" location="'14. Prerequisite Steps 1-3'!H22" display="1. Project Scope" xr:uid="{BBB396F1-F73D-D446-9DEC-0FD2E60F4846}"/>
    <hyperlink ref="E6:F7" location="'1. Start Page'!A1" display="Overview" xr:uid="{B740D0F8-D9BD-5B44-8E31-AB0F4E971876}"/>
    <hyperlink ref="I6:K7" location="'14. Prerequisite Steps 1-3'!A1" display="Prerequisites" xr:uid="{49ABD8BD-D595-4A4D-AC1B-8C0BB2389FC0}"/>
    <hyperlink ref="G6:H7" location="'2. Enabling Conditions Overview'!A1" display="Enabling Conditions" xr:uid="{682A5314-B0FA-6348-A5BF-AABB47D70F32}"/>
    <hyperlink ref="L6:N7" location="'15. Step 4. Consideration'!A1" display="Implementation" xr:uid="{6F4DA31B-FE83-CD43-8F1B-3F856516FD5C}"/>
    <hyperlink ref="I23:M24" location="'Further Information'!B769" display="See here for further information and resources" xr:uid="{8EE7B8F7-2C05-4F50-AA7A-361B03E53DEA}"/>
    <hyperlink ref="I33:M34" location="'Further Information'!B769" display="See here for further information and resources" xr:uid="{A757A7A6-AB8B-4D3A-90B6-6C7E949BA40C}"/>
    <hyperlink ref="I39:M40" location="'Further Information'!B769" display="See here for further information and resources" xr:uid="{1C25595D-C698-440C-B1F4-C23AF9350BBE}"/>
    <hyperlink ref="I45:M46" location="'Further Information'!B769" display="See here for further information and resources" xr:uid="{2449BF40-41BA-4719-B620-C2AD67A25C44}"/>
    <hyperlink ref="I51:M52" location="'Further Information'!B769" display="See here for further information and resources" xr:uid="{1027E4DF-C10D-4931-9770-A392FA413707}"/>
    <hyperlink ref="I66:M67" location="'Further Information'!B769" display="See here for further information and resources" xr:uid="{7551F38B-B529-4308-B208-9EAD95521136}"/>
    <hyperlink ref="O1:P2" location="'READ FIRST User Guide'!A1" display="User Guide" xr:uid="{3CA22B3C-9AB1-0C4A-932F-64A955BDBA18}"/>
    <hyperlink ref="O3:P4" location="Glossary!A1" display="Glossary" xr:uid="{9CBA2BCA-F5E9-FD4E-9F34-7BEF9899E2BA}"/>
  </hyperlinks>
  <pageMargins left="0.7" right="0.7" top="0.75" bottom="0.75" header="0.3" footer="0.3"/>
  <pageSetup orientation="portrait" horizontalDpi="1200" verticalDpi="1200" r:id="rId1"/>
  <drawing r:id="rId2"/>
  <legacyDrawing r:id="rId3"/>
  <mc:AlternateContent xmlns:mc="http://schemas.openxmlformats.org/markup-compatibility/2006">
    <mc:Choice Requires="x14">
      <controls>
        <mc:AlternateContent xmlns:mc="http://schemas.openxmlformats.org/markup-compatibility/2006">
          <mc:Choice Requires="x14">
            <control shapeId="36865" r:id="rId4" name="Check Box 1">
              <controlPr defaultSize="0" autoFill="0" autoLine="0" autoPict="0">
                <anchor moveWithCells="1">
                  <from>
                    <xdr:col>14</xdr:col>
                    <xdr:colOff>228600</xdr:colOff>
                    <xdr:row>23</xdr:row>
                    <xdr:rowOff>25400</xdr:rowOff>
                  </from>
                  <to>
                    <xdr:col>14</xdr:col>
                    <xdr:colOff>520700</xdr:colOff>
                    <xdr:row>24</xdr:row>
                    <xdr:rowOff>139700</xdr:rowOff>
                  </to>
                </anchor>
              </controlPr>
            </control>
          </mc:Choice>
        </mc:AlternateContent>
        <mc:AlternateContent xmlns:mc="http://schemas.openxmlformats.org/markup-compatibility/2006">
          <mc:Choice Requires="x14">
            <control shapeId="36866" r:id="rId5" name="Check Box 2">
              <controlPr defaultSize="0" autoFill="0" autoLine="0" autoPict="0">
                <anchor moveWithCells="1">
                  <from>
                    <xdr:col>14</xdr:col>
                    <xdr:colOff>228600</xdr:colOff>
                    <xdr:row>30</xdr:row>
                    <xdr:rowOff>25400</xdr:rowOff>
                  </from>
                  <to>
                    <xdr:col>14</xdr:col>
                    <xdr:colOff>520700</xdr:colOff>
                    <xdr:row>31</xdr:row>
                    <xdr:rowOff>139700</xdr:rowOff>
                  </to>
                </anchor>
              </controlPr>
            </control>
          </mc:Choice>
        </mc:AlternateContent>
        <mc:AlternateContent xmlns:mc="http://schemas.openxmlformats.org/markup-compatibility/2006">
          <mc:Choice Requires="x14">
            <control shapeId="36867" r:id="rId6" name="Check Box 3">
              <controlPr defaultSize="0" autoFill="0" autoLine="0" autoPict="0">
                <anchor moveWithCells="1">
                  <from>
                    <xdr:col>14</xdr:col>
                    <xdr:colOff>228600</xdr:colOff>
                    <xdr:row>39</xdr:row>
                    <xdr:rowOff>25400</xdr:rowOff>
                  </from>
                  <to>
                    <xdr:col>14</xdr:col>
                    <xdr:colOff>520700</xdr:colOff>
                    <xdr:row>40</xdr:row>
                    <xdr:rowOff>139700</xdr:rowOff>
                  </to>
                </anchor>
              </controlPr>
            </control>
          </mc:Choice>
        </mc:AlternateContent>
        <mc:AlternateContent xmlns:mc="http://schemas.openxmlformats.org/markup-compatibility/2006">
          <mc:Choice Requires="x14">
            <control shapeId="36868" r:id="rId7" name="Check Box 4">
              <controlPr defaultSize="0" autoFill="0" autoLine="0" autoPict="0">
                <anchor moveWithCells="1">
                  <from>
                    <xdr:col>14</xdr:col>
                    <xdr:colOff>228600</xdr:colOff>
                    <xdr:row>51</xdr:row>
                    <xdr:rowOff>25400</xdr:rowOff>
                  </from>
                  <to>
                    <xdr:col>14</xdr:col>
                    <xdr:colOff>520700</xdr:colOff>
                    <xdr:row>52</xdr:row>
                    <xdr:rowOff>139700</xdr:rowOff>
                  </to>
                </anchor>
              </controlPr>
            </control>
          </mc:Choice>
        </mc:AlternateContent>
        <mc:AlternateContent xmlns:mc="http://schemas.openxmlformats.org/markup-compatibility/2006">
          <mc:Choice Requires="x14">
            <control shapeId="36869" r:id="rId8" name="Check Box 5">
              <controlPr defaultSize="0" autoFill="0" autoLine="0" autoPict="0">
                <anchor moveWithCells="1">
                  <from>
                    <xdr:col>14</xdr:col>
                    <xdr:colOff>228600</xdr:colOff>
                    <xdr:row>45</xdr:row>
                    <xdr:rowOff>25400</xdr:rowOff>
                  </from>
                  <to>
                    <xdr:col>14</xdr:col>
                    <xdr:colOff>520700</xdr:colOff>
                    <xdr:row>46</xdr:row>
                    <xdr:rowOff>139700</xdr:rowOff>
                  </to>
                </anchor>
              </controlPr>
            </control>
          </mc:Choice>
        </mc:AlternateContent>
        <mc:AlternateContent xmlns:mc="http://schemas.openxmlformats.org/markup-compatibility/2006">
          <mc:Choice Requires="x14">
            <control shapeId="36870" r:id="rId9" name="Check Box 6">
              <controlPr defaultSize="0" autoFill="0" autoLine="0" autoPict="0">
                <anchor moveWithCells="1">
                  <from>
                    <xdr:col>14</xdr:col>
                    <xdr:colOff>228600</xdr:colOff>
                    <xdr:row>59</xdr:row>
                    <xdr:rowOff>25400</xdr:rowOff>
                  </from>
                  <to>
                    <xdr:col>14</xdr:col>
                    <xdr:colOff>520700</xdr:colOff>
                    <xdr:row>60</xdr:row>
                    <xdr:rowOff>139700</xdr:rowOff>
                  </to>
                </anchor>
              </controlPr>
            </control>
          </mc:Choice>
        </mc:AlternateContent>
      </controls>
    </mc:Choice>
  </mc:AlternateContent>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0B56A9-3312-4548-AACF-3B1EB96774B6}">
  <sheetPr codeName="Sheet20">
    <tabColor rgb="FFA7C6ED"/>
  </sheetPr>
  <dimension ref="A1:Y120"/>
  <sheetViews>
    <sheetView showGridLines="0" showRowColHeaders="0" zoomScaleNormal="100" workbookViewId="0">
      <selection activeCell="E71" sqref="E71"/>
    </sheetView>
  </sheetViews>
  <sheetFormatPr baseColWidth="10" defaultColWidth="0" defaultRowHeight="0" customHeight="1" zeroHeight="1" x14ac:dyDescent="0.2"/>
  <cols>
    <col min="1" max="1" width="6.5" style="23" customWidth="1"/>
    <col min="2" max="2" width="10.83203125" style="23" customWidth="1"/>
    <col min="3" max="3" width="7.5" style="23" customWidth="1"/>
    <col min="4" max="4" width="7.1640625" style="23" customWidth="1"/>
    <col min="5" max="5" width="21.33203125" style="23" customWidth="1"/>
    <col min="6" max="6" width="9.664062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ht="16" x14ac:dyDescent="0.2">
      <c r="A1" s="19"/>
      <c r="B1" s="20"/>
      <c r="C1" s="21"/>
      <c r="D1" s="20"/>
      <c r="E1" s="21"/>
      <c r="F1" s="20"/>
      <c r="G1" s="21"/>
      <c r="H1" s="20"/>
      <c r="I1" s="21"/>
      <c r="J1" s="22"/>
      <c r="K1" s="23"/>
      <c r="L1" s="22"/>
      <c r="M1" s="23"/>
      <c r="N1" s="22"/>
      <c r="O1" s="451" t="s">
        <v>0</v>
      </c>
      <c r="P1" s="451"/>
      <c r="Q1" s="24"/>
      <c r="R1" s="23"/>
      <c r="S1" s="25"/>
    </row>
    <row r="2" spans="1:25" s="26" customFormat="1" ht="16"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ht="16" x14ac:dyDescent="0.2">
      <c r="A4" s="27"/>
      <c r="B4" s="28"/>
      <c r="C4" s="23"/>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ht="16"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ht="16" x14ac:dyDescent="0.2">
      <c r="A7" s="33"/>
      <c r="B7" s="34"/>
      <c r="C7" s="34"/>
      <c r="D7" s="34"/>
      <c r="E7" s="462"/>
      <c r="F7" s="462"/>
      <c r="G7" s="462"/>
      <c r="H7" s="462"/>
      <c r="I7" s="462"/>
      <c r="J7" s="462"/>
      <c r="K7" s="462"/>
      <c r="L7" s="462"/>
      <c r="M7" s="462"/>
      <c r="N7" s="462"/>
      <c r="O7" s="35"/>
      <c r="P7" s="34"/>
      <c r="Q7" s="34"/>
    </row>
    <row r="8" spans="1:25" s="32" customFormat="1" ht="16" x14ac:dyDescent="0.2">
      <c r="A8" s="33"/>
      <c r="B8" s="34"/>
      <c r="C8" s="34"/>
      <c r="D8" s="34"/>
      <c r="E8" s="34"/>
      <c r="F8" s="34"/>
      <c r="G8" s="34"/>
      <c r="H8" s="34"/>
      <c r="I8" s="34"/>
      <c r="J8" s="34"/>
      <c r="K8" s="34"/>
      <c r="L8" s="34"/>
      <c r="M8" s="34"/>
      <c r="N8" s="34"/>
      <c r="O8" s="34"/>
      <c r="P8" s="34"/>
      <c r="Q8" s="34"/>
    </row>
    <row r="9" spans="1:25" s="32" customFormat="1" ht="16"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x14ac:dyDescent="0.2">
      <c r="A11" s="42"/>
      <c r="S11" s="43"/>
    </row>
    <row r="12" spans="1:25" ht="16" customHeight="1" x14ac:dyDescent="0.2">
      <c r="A12" s="42"/>
      <c r="H12" s="430" t="str">
        <f>IF(H120=0,"✓","✗")</f>
        <v>✗</v>
      </c>
      <c r="I12" s="660" t="s">
        <v>355</v>
      </c>
      <c r="J12" s="426"/>
      <c r="K12" s="426"/>
      <c r="L12" s="426"/>
      <c r="M12" s="426"/>
      <c r="N12" s="426"/>
      <c r="O12" s="426"/>
      <c r="P12" s="426"/>
      <c r="Q12" s="426"/>
      <c r="R12" s="426"/>
      <c r="S12" s="43"/>
    </row>
    <row r="13" spans="1:25" ht="16" customHeight="1" x14ac:dyDescent="0.2">
      <c r="A13" s="42"/>
      <c r="H13" s="431"/>
      <c r="I13" s="427"/>
      <c r="J13" s="427"/>
      <c r="K13" s="427"/>
      <c r="L13" s="427"/>
      <c r="M13" s="427"/>
      <c r="N13" s="427"/>
      <c r="O13" s="427"/>
      <c r="P13" s="427"/>
      <c r="Q13" s="427"/>
      <c r="R13" s="427"/>
      <c r="S13" s="43"/>
    </row>
    <row r="14" spans="1:25" ht="16" customHeight="1" thickBot="1" x14ac:dyDescent="0.25">
      <c r="H14" s="645" t="s">
        <v>356</v>
      </c>
      <c r="I14" s="645"/>
      <c r="J14" s="645"/>
      <c r="K14" s="645"/>
      <c r="L14" s="645"/>
      <c r="M14" s="645"/>
      <c r="N14" s="645"/>
      <c r="O14" s="645"/>
      <c r="P14" s="645"/>
      <c r="Q14" s="645"/>
      <c r="S14" s="43"/>
    </row>
    <row r="15" spans="1:25" ht="16" customHeight="1" x14ac:dyDescent="0.2">
      <c r="A15" s="42"/>
      <c r="H15" s="646" t="s">
        <v>165</v>
      </c>
      <c r="I15" s="646"/>
      <c r="J15" s="646"/>
      <c r="K15" s="648" t="s">
        <v>357</v>
      </c>
      <c r="L15" s="648"/>
      <c r="M15" s="648"/>
      <c r="N15" s="648"/>
      <c r="O15" s="648"/>
      <c r="P15" s="648"/>
      <c r="Q15" s="648"/>
      <c r="S15" s="43"/>
    </row>
    <row r="16" spans="1:25" ht="16" customHeight="1" x14ac:dyDescent="0.2">
      <c r="A16" s="42"/>
      <c r="B16" s="41"/>
      <c r="F16" s="39"/>
      <c r="H16" s="540"/>
      <c r="I16" s="540"/>
      <c r="J16" s="540"/>
      <c r="K16" s="448"/>
      <c r="L16" s="448"/>
      <c r="M16" s="448"/>
      <c r="N16" s="448"/>
      <c r="O16" s="448"/>
      <c r="P16" s="448"/>
      <c r="Q16" s="448"/>
      <c r="S16" s="43"/>
    </row>
    <row r="17" spans="1:19" ht="16" customHeight="1" x14ac:dyDescent="0.2">
      <c r="A17" s="42"/>
      <c r="B17" s="41"/>
      <c r="C17" s="550" t="str">
        <f>'14. Prerequisite Steps 1-3'!C18</f>
        <v>✗</v>
      </c>
      <c r="D17" s="609" t="s">
        <v>78</v>
      </c>
      <c r="E17" s="609"/>
      <c r="F17" s="556" t="str">
        <f>'14. Prerequisite Steps 1-3'!F18</f>
        <v>completed: 0/1</v>
      </c>
      <c r="H17" s="647"/>
      <c r="I17" s="647"/>
      <c r="J17" s="647"/>
      <c r="K17" s="533"/>
      <c r="L17" s="533"/>
      <c r="M17" s="533"/>
      <c r="N17" s="533"/>
      <c r="O17" s="533"/>
      <c r="P17" s="533"/>
      <c r="Q17" s="533"/>
      <c r="S17" s="43"/>
    </row>
    <row r="18" spans="1:19" ht="16" customHeight="1" thickBot="1" x14ac:dyDescent="0.25">
      <c r="A18" s="42"/>
      <c r="B18" s="45"/>
      <c r="C18" s="551"/>
      <c r="D18" s="610"/>
      <c r="E18" s="610"/>
      <c r="F18" s="557"/>
      <c r="H18" s="412" t="str">
        <f>IF(R21=FALSE,"✗",IF(R22=TRUE,"✓","✗"))</f>
        <v>✗</v>
      </c>
      <c r="I18" s="413" t="s">
        <v>358</v>
      </c>
      <c r="J18" s="413"/>
      <c r="K18" s="413"/>
      <c r="L18" s="413"/>
      <c r="M18" s="413"/>
      <c r="N18" s="413"/>
      <c r="O18" s="597"/>
      <c r="P18" s="597"/>
      <c r="Q18" s="597"/>
      <c r="S18" s="43"/>
    </row>
    <row r="19" spans="1:19" ht="16" customHeight="1" x14ac:dyDescent="0.2">
      <c r="A19" s="42"/>
      <c r="B19" s="41"/>
      <c r="C19" s="552"/>
      <c r="D19" s="611"/>
      <c r="E19" s="611"/>
      <c r="F19" s="558"/>
      <c r="H19" s="412"/>
      <c r="I19" s="413"/>
      <c r="J19" s="413"/>
      <c r="K19" s="413"/>
      <c r="L19" s="413"/>
      <c r="M19" s="413"/>
      <c r="N19" s="413"/>
      <c r="O19" s="69"/>
      <c r="P19" s="69"/>
      <c r="Q19" s="69"/>
      <c r="R19" s="22"/>
      <c r="S19" s="43"/>
    </row>
    <row r="20" spans="1:19" ht="16" customHeight="1" x14ac:dyDescent="0.2">
      <c r="A20" s="42"/>
      <c r="B20" s="41"/>
      <c r="C20" s="32"/>
      <c r="D20" s="24"/>
      <c r="E20" s="46"/>
      <c r="F20" s="47"/>
      <c r="H20" s="412"/>
      <c r="I20" s="413"/>
      <c r="J20" s="413"/>
      <c r="K20" s="413"/>
      <c r="L20" s="413"/>
      <c r="M20" s="413"/>
      <c r="N20" s="413"/>
      <c r="O20" s="69"/>
      <c r="P20" s="69"/>
      <c r="Q20" s="69"/>
      <c r="R20" s="22" t="s">
        <v>171</v>
      </c>
      <c r="S20" s="43"/>
    </row>
    <row r="21" spans="1:19" ht="16" customHeight="1" x14ac:dyDescent="0.2">
      <c r="A21" s="42"/>
      <c r="B21" s="41"/>
      <c r="C21" s="550" t="str">
        <f>'14. Prerequisite Steps 1-3'!C25</f>
        <v>✗</v>
      </c>
      <c r="D21" s="609" t="s">
        <v>80</v>
      </c>
      <c r="E21" s="609"/>
      <c r="F21" s="556" t="str">
        <f>'14. Prerequisite Steps 1-3'!F25</f>
        <v>completed: 0/22</v>
      </c>
      <c r="H21" s="412"/>
      <c r="I21" s="413"/>
      <c r="J21" s="413"/>
      <c r="K21" s="413"/>
      <c r="L21" s="413"/>
      <c r="M21" s="413"/>
      <c r="N21" s="413"/>
      <c r="O21" s="449" t="s">
        <v>170</v>
      </c>
      <c r="P21" s="450"/>
      <c r="Q21" s="450"/>
      <c r="R21" s="23" t="b">
        <f>ISNUMBER(SEARCH(R20,O21))</f>
        <v>1</v>
      </c>
      <c r="S21" s="43"/>
    </row>
    <row r="22" spans="1:19" ht="42" customHeight="1" x14ac:dyDescent="0.2">
      <c r="A22" s="42"/>
      <c r="B22" s="45"/>
      <c r="C22" s="551"/>
      <c r="D22" s="610"/>
      <c r="E22" s="610"/>
      <c r="F22" s="557"/>
      <c r="H22" s="412"/>
      <c r="I22" s="413"/>
      <c r="J22" s="413"/>
      <c r="K22" s="413"/>
      <c r="L22" s="413"/>
      <c r="M22" s="413"/>
      <c r="N22" s="413"/>
      <c r="O22" s="450"/>
      <c r="P22" s="450"/>
      <c r="Q22" s="450"/>
      <c r="R22" s="23" t="b">
        <v>0</v>
      </c>
      <c r="S22" s="43"/>
    </row>
    <row r="23" spans="1:19" ht="16" customHeight="1" thickBot="1" x14ac:dyDescent="0.25">
      <c r="A23" s="42"/>
      <c r="B23" s="41"/>
      <c r="C23" s="552"/>
      <c r="D23" s="611"/>
      <c r="E23" s="611"/>
      <c r="F23" s="558"/>
      <c r="H23" s="412"/>
      <c r="I23" s="435" t="s">
        <v>173</v>
      </c>
      <c r="J23" s="435"/>
      <c r="K23" s="435"/>
      <c r="L23" s="435"/>
      <c r="M23" s="435"/>
      <c r="O23" s="450"/>
      <c r="P23" s="450"/>
      <c r="Q23" s="450"/>
      <c r="S23" s="43"/>
    </row>
    <row r="24" spans="1:19" ht="16" customHeight="1" x14ac:dyDescent="0.2">
      <c r="A24" s="42"/>
      <c r="B24" s="41"/>
      <c r="C24" s="32"/>
      <c r="D24" s="32"/>
      <c r="E24" s="32"/>
      <c r="F24" s="47"/>
      <c r="H24" s="412"/>
      <c r="I24" s="435"/>
      <c r="J24" s="435"/>
      <c r="K24" s="435"/>
      <c r="L24" s="435"/>
      <c r="M24" s="435"/>
      <c r="O24" s="475" t="str">
        <f>IF(R22=FALSE,"     Confirm evidence link",IF(R21=FALSE,"     Please insert link above","     Evidence link confirmed"))</f>
        <v xml:space="preserve">     Confirm evidence link</v>
      </c>
      <c r="P24" s="475"/>
      <c r="Q24" s="475"/>
      <c r="S24" s="43"/>
    </row>
    <row r="25" spans="1:19" ht="16" customHeight="1" x14ac:dyDescent="0.2">
      <c r="A25" s="42"/>
      <c r="B25" s="41"/>
      <c r="C25" s="550" t="str">
        <f>'14. Prerequisite Steps 1-3'!C47</f>
        <v>✗</v>
      </c>
      <c r="D25" s="609" t="s">
        <v>81</v>
      </c>
      <c r="E25" s="609"/>
      <c r="F25" s="556" t="str">
        <f>'14. Prerequisite Steps 1-3'!F47</f>
        <v>completed: 0/7</v>
      </c>
      <c r="H25" s="596"/>
      <c r="I25" s="49"/>
      <c r="J25" s="49"/>
      <c r="K25" s="49"/>
      <c r="L25" s="49"/>
      <c r="M25" s="49"/>
      <c r="N25" s="49"/>
      <c r="O25" s="533"/>
      <c r="P25" s="533"/>
      <c r="Q25" s="533"/>
      <c r="S25" s="43"/>
    </row>
    <row r="26" spans="1:19" ht="16" customHeight="1" thickBot="1" x14ac:dyDescent="0.25">
      <c r="A26" s="42"/>
      <c r="B26" s="50"/>
      <c r="C26" s="551"/>
      <c r="D26" s="610"/>
      <c r="E26" s="610"/>
      <c r="F26" s="557"/>
      <c r="H26" s="412" t="str">
        <f>IF(R27=FALSE,"✗",IF(R28=TRUE,"✓","✗"))</f>
        <v>✗</v>
      </c>
      <c r="I26" s="413" t="s">
        <v>359</v>
      </c>
      <c r="J26" s="413"/>
      <c r="K26" s="413"/>
      <c r="L26" s="413"/>
      <c r="M26" s="413"/>
      <c r="N26" s="413"/>
      <c r="O26" s="597"/>
      <c r="P26" s="597"/>
      <c r="Q26" s="597"/>
      <c r="R26" s="22" t="s">
        <v>171</v>
      </c>
      <c r="S26" s="43"/>
    </row>
    <row r="27" spans="1:19" ht="16" customHeight="1" x14ac:dyDescent="0.2">
      <c r="A27" s="42"/>
      <c r="B27" s="41"/>
      <c r="C27" s="552"/>
      <c r="D27" s="611"/>
      <c r="E27" s="611"/>
      <c r="F27" s="558"/>
      <c r="H27" s="412"/>
      <c r="I27" s="413"/>
      <c r="J27" s="413"/>
      <c r="K27" s="413"/>
      <c r="L27" s="413"/>
      <c r="M27" s="413"/>
      <c r="N27" s="413"/>
      <c r="O27" s="449" t="s">
        <v>170</v>
      </c>
      <c r="P27" s="450"/>
      <c r="Q27" s="450"/>
      <c r="R27" s="23" t="b">
        <f>ISNUMBER(SEARCH(R26,O25))</f>
        <v>0</v>
      </c>
      <c r="S27" s="43"/>
    </row>
    <row r="28" spans="1:19" ht="16" customHeight="1" x14ac:dyDescent="0.2">
      <c r="A28" s="53"/>
      <c r="C28" s="54"/>
      <c r="D28" s="55"/>
      <c r="E28" s="55"/>
      <c r="F28" s="56"/>
      <c r="H28" s="412"/>
      <c r="I28" s="413"/>
      <c r="J28" s="413"/>
      <c r="K28" s="413"/>
      <c r="L28" s="413"/>
      <c r="M28" s="413"/>
      <c r="N28" s="413"/>
      <c r="O28" s="450"/>
      <c r="P28" s="450"/>
      <c r="Q28" s="450"/>
      <c r="R28" s="23" t="b">
        <v>0</v>
      </c>
      <c r="S28" s="43"/>
    </row>
    <row r="29" spans="1:19" ht="16" customHeight="1" thickBot="1" x14ac:dyDescent="0.25">
      <c r="A29" s="53"/>
      <c r="H29" s="412"/>
      <c r="I29" s="435" t="s">
        <v>173</v>
      </c>
      <c r="J29" s="435"/>
      <c r="K29" s="435"/>
      <c r="L29" s="435"/>
      <c r="M29" s="435"/>
      <c r="O29" s="450"/>
      <c r="P29" s="450"/>
      <c r="Q29" s="450"/>
      <c r="S29" s="43"/>
    </row>
    <row r="30" spans="1:19" ht="16" customHeight="1" x14ac:dyDescent="0.2">
      <c r="A30" s="604" t="str">
        <f>'14. Prerequisite Steps 1-3'!A56</f>
        <v>🔒</v>
      </c>
      <c r="B30" s="612" t="str">
        <f>'14. Prerequisite Steps 1-3'!B56</f>
        <v>Please complete prerequisite steps 1-3</v>
      </c>
      <c r="C30" s="612"/>
      <c r="D30" s="612"/>
      <c r="E30" s="612"/>
      <c r="F30" s="57"/>
      <c r="H30" s="412"/>
      <c r="I30" s="435"/>
      <c r="J30" s="435"/>
      <c r="K30" s="435"/>
      <c r="L30" s="435"/>
      <c r="M30" s="435"/>
      <c r="O30" s="475" t="str">
        <f>IF(R28=FALSE,"     Confirm evidence link",IF(R27=FALSE,"     Please insert link above","     Evidence link confirmed"))</f>
        <v xml:space="preserve">     Confirm evidence link</v>
      </c>
      <c r="P30" s="475"/>
      <c r="Q30" s="475"/>
      <c r="S30" s="43"/>
    </row>
    <row r="31" spans="1:19" ht="16" customHeight="1" x14ac:dyDescent="0.2">
      <c r="A31" s="605"/>
      <c r="B31" s="613"/>
      <c r="C31" s="613"/>
      <c r="D31" s="613"/>
      <c r="E31" s="613"/>
      <c r="F31" s="58"/>
      <c r="H31" s="596"/>
      <c r="I31" s="49"/>
      <c r="J31" s="49"/>
      <c r="K31" s="49"/>
      <c r="L31" s="49"/>
      <c r="M31" s="49"/>
      <c r="N31" s="49"/>
      <c r="O31" s="533"/>
      <c r="P31" s="533"/>
      <c r="Q31" s="533"/>
      <c r="S31" s="43"/>
    </row>
    <row r="32" spans="1:19" ht="16" customHeight="1" thickBot="1" x14ac:dyDescent="0.25">
      <c r="A32" s="53"/>
      <c r="H32" s="412" t="str">
        <f>IF(R33=FALSE,"✗",IF(R34=TRUE,"✓","✗"))</f>
        <v>✗</v>
      </c>
      <c r="I32" s="413" t="s">
        <v>360</v>
      </c>
      <c r="J32" s="413"/>
      <c r="K32" s="413"/>
      <c r="L32" s="413"/>
      <c r="M32" s="413"/>
      <c r="N32" s="413"/>
      <c r="O32" s="597"/>
      <c r="P32" s="597"/>
      <c r="Q32" s="597"/>
      <c r="R32" s="74" t="s">
        <v>171</v>
      </c>
      <c r="S32" s="43"/>
    </row>
    <row r="33" spans="1:19" ht="16" customHeight="1" x14ac:dyDescent="0.2">
      <c r="A33" s="53"/>
      <c r="B33" s="59"/>
      <c r="C33" s="59"/>
      <c r="D33" s="59"/>
      <c r="E33" s="59"/>
      <c r="F33" s="59"/>
      <c r="H33" s="412"/>
      <c r="I33" s="413"/>
      <c r="J33" s="413"/>
      <c r="K33" s="413"/>
      <c r="L33" s="413"/>
      <c r="M33" s="413"/>
      <c r="N33" s="413"/>
      <c r="O33" s="449" t="s">
        <v>170</v>
      </c>
      <c r="P33" s="450"/>
      <c r="Q33" s="450"/>
      <c r="R33" s="23" t="b">
        <f>ISNUMBER(SEARCH(R32,O31))</f>
        <v>0</v>
      </c>
      <c r="S33" s="43"/>
    </row>
    <row r="34" spans="1:19" ht="16" customHeight="1" x14ac:dyDescent="0.2">
      <c r="B34" s="42"/>
      <c r="C34" s="550" t="str">
        <f>'15. Step 4. Consideration'!H12</f>
        <v>✗</v>
      </c>
      <c r="D34" s="606" t="s">
        <v>82</v>
      </c>
      <c r="E34" s="606"/>
      <c r="F34" s="556" t="str">
        <f>'14. Prerequisite Steps 1-3'!F60</f>
        <v>completed: 0/4</v>
      </c>
      <c r="H34" s="412"/>
      <c r="I34" s="413"/>
      <c r="J34" s="413"/>
      <c r="K34" s="413"/>
      <c r="L34" s="413"/>
      <c r="M34" s="413"/>
      <c r="N34" s="413"/>
      <c r="O34" s="450"/>
      <c r="P34" s="450"/>
      <c r="Q34" s="450"/>
      <c r="R34" s="23" t="b">
        <v>0</v>
      </c>
      <c r="S34" s="43"/>
    </row>
    <row r="35" spans="1:19" ht="16" customHeight="1" thickBot="1" x14ac:dyDescent="0.25">
      <c r="B35" s="61"/>
      <c r="C35" s="551"/>
      <c r="D35" s="607"/>
      <c r="E35" s="607"/>
      <c r="F35" s="557"/>
      <c r="H35" s="412"/>
      <c r="I35" s="435" t="s">
        <v>173</v>
      </c>
      <c r="J35" s="435"/>
      <c r="K35" s="435"/>
      <c r="L35" s="435"/>
      <c r="M35" s="435"/>
      <c r="O35" s="450"/>
      <c r="P35" s="450"/>
      <c r="Q35" s="450"/>
      <c r="S35" s="43"/>
    </row>
    <row r="36" spans="1:19" ht="16" customHeight="1" x14ac:dyDescent="0.2">
      <c r="B36" s="41"/>
      <c r="C36" s="552"/>
      <c r="D36" s="608"/>
      <c r="E36" s="608"/>
      <c r="F36" s="558"/>
      <c r="H36" s="412"/>
      <c r="I36" s="435"/>
      <c r="J36" s="435"/>
      <c r="K36" s="435"/>
      <c r="L36" s="435"/>
      <c r="M36" s="435"/>
      <c r="O36" s="475" t="str">
        <f>IF(R34=FALSE,"     Confirm evidence link",IF(R33=FALSE,"     Please insert link above","     Evidence link confirmed"))</f>
        <v xml:space="preserve">     Confirm evidence link</v>
      </c>
      <c r="P36" s="475"/>
      <c r="Q36" s="475"/>
      <c r="S36" s="43"/>
    </row>
    <row r="37" spans="1:19" ht="16" customHeight="1" x14ac:dyDescent="0.2">
      <c r="B37" s="41"/>
      <c r="H37" s="596"/>
      <c r="I37" s="49"/>
      <c r="J37" s="49"/>
      <c r="K37" s="49"/>
      <c r="L37" s="49"/>
      <c r="M37" s="49"/>
      <c r="N37" s="49"/>
      <c r="O37" s="533"/>
      <c r="P37" s="533"/>
      <c r="Q37" s="533"/>
      <c r="S37" s="43"/>
    </row>
    <row r="38" spans="1:19" ht="16" customHeight="1" thickBot="1" x14ac:dyDescent="0.25">
      <c r="A38" s="53"/>
      <c r="C38" s="550" t="str">
        <f>'16. Step 5. Impact Assessment'!H12</f>
        <v>✗</v>
      </c>
      <c r="D38" s="606" t="s">
        <v>83</v>
      </c>
      <c r="E38" s="606"/>
      <c r="F38" s="556" t="str">
        <f>'14. Prerequisite Steps 1-3'!F64</f>
        <v>completed: 0/13</v>
      </c>
      <c r="H38" s="534" t="str">
        <f>IF(R39=FALSE,"✗",IF(R40=TRUE,"✓","✗"))</f>
        <v>✗</v>
      </c>
      <c r="I38" s="535" t="s">
        <v>361</v>
      </c>
      <c r="J38" s="535"/>
      <c r="K38" s="535"/>
      <c r="L38" s="535"/>
      <c r="M38" s="535"/>
      <c r="N38" s="535"/>
      <c r="O38" s="634"/>
      <c r="P38" s="634"/>
      <c r="Q38" s="634"/>
      <c r="R38" s="22" t="s">
        <v>171</v>
      </c>
      <c r="S38" s="43"/>
    </row>
    <row r="39" spans="1:19" ht="16" customHeight="1" x14ac:dyDescent="0.2">
      <c r="A39" s="53"/>
      <c r="B39" s="61"/>
      <c r="C39" s="551"/>
      <c r="D39" s="607"/>
      <c r="E39" s="607"/>
      <c r="F39" s="557"/>
      <c r="H39" s="412"/>
      <c r="I39" s="413"/>
      <c r="J39" s="413"/>
      <c r="K39" s="413"/>
      <c r="L39" s="413"/>
      <c r="M39" s="413"/>
      <c r="N39" s="413"/>
      <c r="O39" s="449" t="s">
        <v>170</v>
      </c>
      <c r="P39" s="450"/>
      <c r="Q39" s="450"/>
      <c r="R39" s="23" t="b">
        <f>ISNUMBER(SEARCH(R38,O37))</f>
        <v>0</v>
      </c>
      <c r="S39" s="43"/>
    </row>
    <row r="40" spans="1:19" ht="16" customHeight="1" x14ac:dyDescent="0.2">
      <c r="A40" s="53"/>
      <c r="B40" s="41"/>
      <c r="C40" s="552"/>
      <c r="D40" s="608"/>
      <c r="E40" s="608"/>
      <c r="F40" s="558"/>
      <c r="H40" s="412"/>
      <c r="I40" s="413"/>
      <c r="J40" s="413"/>
      <c r="K40" s="413"/>
      <c r="L40" s="413"/>
      <c r="M40" s="413"/>
      <c r="N40" s="413"/>
      <c r="O40" s="450"/>
      <c r="P40" s="450"/>
      <c r="Q40" s="450"/>
      <c r="R40" s="23" t="b">
        <v>0</v>
      </c>
      <c r="S40" s="43"/>
    </row>
    <row r="41" spans="1:19" ht="16" customHeight="1" thickBot="1" x14ac:dyDescent="0.25">
      <c r="A41" s="53"/>
      <c r="B41" s="41"/>
      <c r="C41" s="32"/>
      <c r="D41" s="32"/>
      <c r="E41" s="32"/>
      <c r="F41" s="32"/>
      <c r="H41" s="412"/>
      <c r="I41" s="476" t="s">
        <v>173</v>
      </c>
      <c r="J41" s="476"/>
      <c r="K41" s="476"/>
      <c r="L41" s="476"/>
      <c r="M41" s="476"/>
      <c r="O41" s="450"/>
      <c r="P41" s="450"/>
      <c r="Q41" s="450"/>
      <c r="S41" s="43"/>
    </row>
    <row r="42" spans="1:19" ht="16" customHeight="1" x14ac:dyDescent="0.2">
      <c r="A42" s="53"/>
      <c r="B42" s="41"/>
      <c r="C42" s="550" t="str">
        <f>'17. Step 6. Willingness'!H12</f>
        <v>✗</v>
      </c>
      <c r="D42" s="606" t="s">
        <v>84</v>
      </c>
      <c r="E42" s="606"/>
      <c r="F42" s="556" t="str">
        <f>'14. Prerequisite Steps 1-3'!F68</f>
        <v>completed: 0/5</v>
      </c>
      <c r="H42" s="412"/>
      <c r="I42" s="476"/>
      <c r="J42" s="476"/>
      <c r="K42" s="476"/>
      <c r="L42" s="476"/>
      <c r="M42" s="476"/>
      <c r="O42" s="475" t="str">
        <f>IF(R40=FALSE,"     Confirm evidence link",IF(R39=FALSE,"     Please insert link above","     Evidence link confirmed"))</f>
        <v xml:space="preserve">     Confirm evidence link</v>
      </c>
      <c r="P42" s="475"/>
      <c r="Q42" s="475"/>
      <c r="S42" s="43"/>
    </row>
    <row r="43" spans="1:19" ht="16" customHeight="1" x14ac:dyDescent="0.2">
      <c r="A43" s="53"/>
      <c r="B43" s="62"/>
      <c r="C43" s="551"/>
      <c r="D43" s="607"/>
      <c r="E43" s="607"/>
      <c r="F43" s="557"/>
      <c r="H43" s="596"/>
      <c r="I43" s="49"/>
      <c r="J43" s="49"/>
      <c r="K43" s="49"/>
      <c r="L43" s="49"/>
      <c r="M43" s="49"/>
      <c r="N43" s="49"/>
      <c r="O43" s="533"/>
      <c r="P43" s="533"/>
      <c r="Q43" s="533"/>
      <c r="S43" s="43"/>
    </row>
    <row r="44" spans="1:19" ht="16" customHeight="1" thickBot="1" x14ac:dyDescent="0.25">
      <c r="A44" s="53"/>
      <c r="B44" s="41"/>
      <c r="C44" s="552"/>
      <c r="D44" s="608"/>
      <c r="E44" s="608"/>
      <c r="F44" s="558"/>
      <c r="H44" s="412" t="str">
        <f>IF(R45=FALSE,"✗",IF(R46=TRUE,"✓","✗"))</f>
        <v>✗</v>
      </c>
      <c r="I44" s="413" t="s">
        <v>362</v>
      </c>
      <c r="J44" s="413"/>
      <c r="K44" s="413"/>
      <c r="L44" s="413"/>
      <c r="M44" s="413"/>
      <c r="N44" s="413"/>
      <c r="O44" s="597"/>
      <c r="P44" s="597"/>
      <c r="Q44" s="597"/>
      <c r="R44" s="22" t="s">
        <v>171</v>
      </c>
      <c r="S44" s="43"/>
    </row>
    <row r="45" spans="1:19" ht="16" customHeight="1" x14ac:dyDescent="0.2">
      <c r="A45" s="53"/>
      <c r="H45" s="412"/>
      <c r="I45" s="413"/>
      <c r="J45" s="413"/>
      <c r="K45" s="413"/>
      <c r="L45" s="413"/>
      <c r="M45" s="413"/>
      <c r="N45" s="413"/>
      <c r="O45" s="449" t="s">
        <v>170</v>
      </c>
      <c r="P45" s="450"/>
      <c r="Q45" s="450"/>
      <c r="R45" s="23" t="b">
        <f>ISNUMBER(SEARCH(R44,O43))</f>
        <v>0</v>
      </c>
      <c r="S45" s="43"/>
    </row>
    <row r="46" spans="1:19" ht="16" customHeight="1" x14ac:dyDescent="0.2">
      <c r="A46" s="53"/>
      <c r="C46" s="550" t="str">
        <f>H12</f>
        <v>✗</v>
      </c>
      <c r="D46" s="606" t="s">
        <v>85</v>
      </c>
      <c r="E46" s="606"/>
      <c r="F46" s="556" t="str">
        <f>'14. Prerequisite Steps 1-3'!F72</f>
        <v>completed: 0/6</v>
      </c>
      <c r="H46" s="412"/>
      <c r="I46" s="413"/>
      <c r="J46" s="413"/>
      <c r="K46" s="413"/>
      <c r="L46" s="413"/>
      <c r="M46" s="413"/>
      <c r="N46" s="413"/>
      <c r="O46" s="450"/>
      <c r="P46" s="450"/>
      <c r="Q46" s="450"/>
      <c r="R46" s="23" t="b">
        <v>0</v>
      </c>
      <c r="S46" s="43"/>
    </row>
    <row r="47" spans="1:19" ht="16" customHeight="1" thickBot="1" x14ac:dyDescent="0.25">
      <c r="A47" s="53"/>
      <c r="B47" s="63"/>
      <c r="C47" s="551"/>
      <c r="D47" s="607"/>
      <c r="E47" s="607"/>
      <c r="F47" s="557"/>
      <c r="H47" s="412"/>
      <c r="I47" s="435" t="s">
        <v>173</v>
      </c>
      <c r="J47" s="435"/>
      <c r="K47" s="435"/>
      <c r="L47" s="435"/>
      <c r="M47" s="435"/>
      <c r="O47" s="450"/>
      <c r="P47" s="450"/>
      <c r="Q47" s="450"/>
      <c r="S47" s="43"/>
    </row>
    <row r="48" spans="1:19" ht="16" customHeight="1" x14ac:dyDescent="0.2">
      <c r="A48" s="53"/>
      <c r="C48" s="552"/>
      <c r="D48" s="608"/>
      <c r="E48" s="608"/>
      <c r="F48" s="558"/>
      <c r="H48" s="412"/>
      <c r="I48" s="435"/>
      <c r="J48" s="435"/>
      <c r="K48" s="435"/>
      <c r="L48" s="435"/>
      <c r="M48" s="435"/>
      <c r="O48" s="475" t="str">
        <f>IF(R46=FALSE,"     Confirm evidence link",IF(R45=FALSE,"     Please insert link above","     Evidence link confirmed"))</f>
        <v xml:space="preserve">     Confirm evidence link</v>
      </c>
      <c r="P48" s="475"/>
      <c r="Q48" s="475"/>
      <c r="S48" s="43"/>
    </row>
    <row r="49" spans="1:19" ht="16" customHeight="1" thickBot="1" x14ac:dyDescent="0.25">
      <c r="A49" s="53"/>
      <c r="D49" s="22"/>
      <c r="E49" s="68"/>
      <c r="F49" s="68"/>
      <c r="H49" s="596"/>
      <c r="I49" s="49"/>
      <c r="J49" s="49"/>
      <c r="K49" s="49"/>
      <c r="L49" s="49"/>
      <c r="M49" s="49"/>
      <c r="N49" s="49"/>
      <c r="O49" s="533"/>
      <c r="P49" s="533"/>
      <c r="Q49" s="533"/>
      <c r="S49" s="43"/>
    </row>
    <row r="50" spans="1:19" ht="16" customHeight="1" thickBot="1" x14ac:dyDescent="0.25">
      <c r="A50" s="53"/>
      <c r="C50" s="670" t="str">
        <f>H12</f>
        <v>✗</v>
      </c>
      <c r="D50" s="692" t="s">
        <v>279</v>
      </c>
      <c r="E50" s="692"/>
      <c r="F50" s="663" t="str">
        <f>'14. Prerequisite Steps 1-3'!F76</f>
        <v>completed: 0/12</v>
      </c>
      <c r="H50" s="645" t="s">
        <v>363</v>
      </c>
      <c r="I50" s="645"/>
      <c r="J50" s="645"/>
      <c r="K50" s="645"/>
      <c r="L50" s="645"/>
      <c r="M50" s="645"/>
      <c r="N50" s="645"/>
      <c r="O50" s="645"/>
      <c r="P50" s="645"/>
      <c r="Q50" s="645"/>
    </row>
    <row r="51" spans="1:19" ht="16" customHeight="1" x14ac:dyDescent="0.2">
      <c r="A51" s="53"/>
      <c r="B51" s="50"/>
      <c r="C51" s="671"/>
      <c r="D51" s="693"/>
      <c r="E51" s="693"/>
      <c r="F51" s="664"/>
      <c r="H51" s="646" t="s">
        <v>165</v>
      </c>
      <c r="I51" s="646"/>
      <c r="J51" s="646"/>
      <c r="K51" s="593" t="s">
        <v>364</v>
      </c>
      <c r="L51" s="593"/>
      <c r="M51" s="593"/>
      <c r="N51" s="593"/>
      <c r="O51" s="593"/>
      <c r="P51" s="593"/>
      <c r="Q51" s="593"/>
    </row>
    <row r="52" spans="1:19" ht="16" customHeight="1" thickBot="1" x14ac:dyDescent="0.25">
      <c r="C52" s="672"/>
      <c r="D52" s="694"/>
      <c r="E52" s="694"/>
      <c r="F52" s="665"/>
      <c r="H52" s="540"/>
      <c r="I52" s="540"/>
      <c r="J52" s="540"/>
      <c r="K52" s="543"/>
      <c r="L52" s="543"/>
      <c r="M52" s="543"/>
      <c r="N52" s="543"/>
      <c r="O52" s="543"/>
      <c r="P52" s="543"/>
      <c r="Q52" s="543"/>
    </row>
    <row r="53" spans="1:19" ht="16" customHeight="1" x14ac:dyDescent="0.2">
      <c r="D53" s="32"/>
      <c r="E53" s="64"/>
      <c r="F53" s="32"/>
      <c r="H53" s="540"/>
      <c r="I53" s="540"/>
      <c r="J53" s="540"/>
      <c r="K53" s="543"/>
      <c r="L53" s="543"/>
      <c r="M53" s="543"/>
      <c r="N53" s="543"/>
      <c r="O53" s="543"/>
      <c r="P53" s="543"/>
      <c r="Q53" s="543"/>
    </row>
    <row r="54" spans="1:19" ht="16" customHeight="1" x14ac:dyDescent="0.2">
      <c r="C54" s="32"/>
      <c r="D54" s="565" t="str">
        <f>IF(COUNTIF(H18:H49,"✗")=0,"✓","✗")</f>
        <v>✗</v>
      </c>
      <c r="E54" s="688" t="s">
        <v>356</v>
      </c>
      <c r="F54" s="689"/>
      <c r="H54" s="647"/>
      <c r="I54" s="647"/>
      <c r="J54" s="647"/>
      <c r="K54" s="684"/>
      <c r="L54" s="684"/>
      <c r="M54" s="684"/>
      <c r="N54" s="684"/>
      <c r="O54" s="684"/>
      <c r="P54" s="684"/>
      <c r="Q54" s="684"/>
    </row>
    <row r="55" spans="1:19" ht="16" customHeight="1" x14ac:dyDescent="0.2">
      <c r="D55" s="636"/>
      <c r="E55" s="690"/>
      <c r="F55" s="691"/>
      <c r="H55" s="534" t="str">
        <f>IF(R58=FALSE,"✗",IF(R59=TRUE,"✓","✗"))</f>
        <v>✗</v>
      </c>
      <c r="I55" s="535" t="s">
        <v>365</v>
      </c>
      <c r="J55" s="535"/>
      <c r="K55" s="535"/>
      <c r="L55" s="535"/>
      <c r="M55" s="535"/>
      <c r="N55" s="535"/>
      <c r="O55" s="75"/>
      <c r="P55" s="75"/>
      <c r="Q55" s="75"/>
    </row>
    <row r="56" spans="1:19" ht="16" customHeight="1" x14ac:dyDescent="0.2">
      <c r="D56" s="32"/>
      <c r="E56" s="64"/>
      <c r="F56" s="32"/>
      <c r="H56" s="412"/>
      <c r="I56" s="413"/>
      <c r="J56" s="413"/>
      <c r="K56" s="413"/>
      <c r="L56" s="413"/>
      <c r="M56" s="413"/>
      <c r="N56" s="413"/>
      <c r="O56" s="449" t="s">
        <v>170</v>
      </c>
      <c r="P56" s="450"/>
      <c r="Q56" s="450"/>
    </row>
    <row r="57" spans="1:19" ht="16" customHeight="1" x14ac:dyDescent="0.2">
      <c r="D57" s="565" t="str">
        <f>IF(COUNTIF(H55:H81,"✗")=0,"✓","✗")</f>
        <v>✗</v>
      </c>
      <c r="E57" s="677" t="s">
        <v>363</v>
      </c>
      <c r="F57" s="686"/>
      <c r="H57" s="412"/>
      <c r="I57" s="413"/>
      <c r="J57" s="413"/>
      <c r="K57" s="413"/>
      <c r="L57" s="413"/>
      <c r="M57" s="413"/>
      <c r="N57" s="413"/>
      <c r="O57" s="450"/>
      <c r="P57" s="450"/>
      <c r="Q57" s="450"/>
      <c r="R57" s="22" t="s">
        <v>171</v>
      </c>
    </row>
    <row r="58" spans="1:19" ht="16" customHeight="1" thickBot="1" x14ac:dyDescent="0.25">
      <c r="D58" s="636"/>
      <c r="E58" s="679"/>
      <c r="F58" s="687"/>
      <c r="H58" s="412"/>
      <c r="I58" s="413"/>
      <c r="J58" s="413"/>
      <c r="K58" s="413"/>
      <c r="L58" s="413"/>
      <c r="M58" s="413"/>
      <c r="N58" s="413"/>
      <c r="O58" s="450"/>
      <c r="P58" s="450"/>
      <c r="Q58" s="450"/>
      <c r="R58" s="23" t="b">
        <f>ISNUMBER(SEARCH(R57,O56))</f>
        <v>1</v>
      </c>
    </row>
    <row r="59" spans="1:19" ht="33" customHeight="1" x14ac:dyDescent="0.2">
      <c r="D59" s="32"/>
      <c r="E59" s="64"/>
      <c r="F59" s="32"/>
      <c r="H59" s="412"/>
      <c r="I59" s="413"/>
      <c r="J59" s="413"/>
      <c r="K59" s="413"/>
      <c r="L59" s="413"/>
      <c r="M59" s="413"/>
      <c r="N59" s="413"/>
      <c r="O59" s="475" t="str">
        <f>IF(R59=FALSE,"     Confirm evidence link",IF(R58=FALSE,"     Please insert link above","     Evidence link confirmed"))</f>
        <v xml:space="preserve">     Confirm evidence link</v>
      </c>
      <c r="P59" s="475"/>
      <c r="Q59" s="475"/>
      <c r="R59" s="23" t="b">
        <v>0</v>
      </c>
    </row>
    <row r="60" spans="1:19" ht="16" customHeight="1" x14ac:dyDescent="0.2">
      <c r="D60" s="565" t="str">
        <f>IF(COUNTIF(H87:H110,"✗")=0,"✓","✗")</f>
        <v>✗</v>
      </c>
      <c r="E60" s="677" t="s">
        <v>366</v>
      </c>
      <c r="F60" s="686"/>
      <c r="H60" s="412"/>
      <c r="I60" s="476" t="s">
        <v>173</v>
      </c>
      <c r="J60" s="476"/>
      <c r="K60" s="476"/>
      <c r="L60" s="476"/>
      <c r="M60" s="476"/>
      <c r="O60" s="448"/>
      <c r="P60" s="448"/>
      <c r="Q60" s="448"/>
    </row>
    <row r="61" spans="1:19" ht="16" customHeight="1" x14ac:dyDescent="0.2">
      <c r="D61" s="636"/>
      <c r="E61" s="679"/>
      <c r="F61" s="687"/>
      <c r="H61" s="596"/>
      <c r="I61" s="477"/>
      <c r="J61" s="477"/>
      <c r="K61" s="477"/>
      <c r="L61" s="477"/>
      <c r="M61" s="477"/>
      <c r="N61" s="49"/>
      <c r="O61" s="49"/>
      <c r="P61" s="49"/>
      <c r="Q61" s="49"/>
    </row>
    <row r="62" spans="1:19" ht="16" customHeight="1" thickBot="1" x14ac:dyDescent="0.25">
      <c r="H62" s="412" t="str">
        <f>IF(R63=FALSE,"✗",IF(R64=TRUE,"✓","✗"))</f>
        <v>✗</v>
      </c>
      <c r="I62" s="413" t="s">
        <v>367</v>
      </c>
      <c r="J62" s="413"/>
      <c r="K62" s="413"/>
      <c r="L62" s="413"/>
      <c r="M62" s="413"/>
      <c r="N62" s="413"/>
      <c r="O62" s="597"/>
      <c r="P62" s="597"/>
      <c r="Q62" s="597"/>
      <c r="R62" s="22" t="s">
        <v>171</v>
      </c>
    </row>
    <row r="63" spans="1:19" ht="16" customHeight="1" x14ac:dyDescent="0.2">
      <c r="H63" s="412"/>
      <c r="I63" s="413"/>
      <c r="J63" s="413"/>
      <c r="K63" s="413"/>
      <c r="L63" s="413"/>
      <c r="M63" s="413"/>
      <c r="N63" s="413"/>
      <c r="O63" s="449" t="s">
        <v>170</v>
      </c>
      <c r="P63" s="450"/>
      <c r="Q63" s="450"/>
      <c r="R63" s="23" t="b">
        <f>ISNUMBER(SEARCH(R62,O60))</f>
        <v>0</v>
      </c>
    </row>
    <row r="64" spans="1:19" ht="16" customHeight="1" x14ac:dyDescent="0.2">
      <c r="H64" s="412"/>
      <c r="I64" s="413"/>
      <c r="J64" s="413"/>
      <c r="K64" s="413"/>
      <c r="L64" s="413"/>
      <c r="M64" s="413"/>
      <c r="N64" s="413"/>
      <c r="O64" s="450"/>
      <c r="P64" s="450"/>
      <c r="Q64" s="450"/>
      <c r="R64" s="23" t="b">
        <v>0</v>
      </c>
    </row>
    <row r="65" spans="8:18" ht="16" customHeight="1" thickBot="1" x14ac:dyDescent="0.25">
      <c r="H65" s="412"/>
      <c r="I65" s="435" t="s">
        <v>173</v>
      </c>
      <c r="J65" s="435"/>
      <c r="K65" s="435"/>
      <c r="L65" s="435"/>
      <c r="M65" s="435"/>
      <c r="O65" s="450"/>
      <c r="P65" s="450"/>
      <c r="Q65" s="450"/>
    </row>
    <row r="66" spans="8:18" ht="16" customHeight="1" x14ac:dyDescent="0.2">
      <c r="H66" s="412"/>
      <c r="I66" s="435"/>
      <c r="J66" s="435"/>
      <c r="K66" s="435"/>
      <c r="L66" s="435"/>
      <c r="M66" s="435"/>
      <c r="O66" s="475" t="str">
        <f>IF(R64=FALSE,"     Confirm evidence link",IF(R63=FALSE,"     Please insert link above","     Evidence link confirmed"))</f>
        <v xml:space="preserve">     Confirm evidence link</v>
      </c>
      <c r="P66" s="475"/>
      <c r="Q66" s="475"/>
    </row>
    <row r="67" spans="8:18" ht="16" customHeight="1" x14ac:dyDescent="0.2">
      <c r="H67" s="596"/>
      <c r="I67" s="49"/>
      <c r="J67" s="49"/>
      <c r="K67" s="49"/>
      <c r="L67" s="49"/>
      <c r="M67" s="49"/>
      <c r="N67" s="49"/>
      <c r="O67" s="533"/>
      <c r="P67" s="533"/>
      <c r="Q67" s="533"/>
    </row>
    <row r="68" spans="8:18" ht="16" customHeight="1" thickBot="1" x14ac:dyDescent="0.25">
      <c r="H68" s="534" t="str">
        <f>IF(R69=FALSE,"✗",IF(R70=TRUE,"✓","✗"))</f>
        <v>✗</v>
      </c>
      <c r="I68" s="413" t="s">
        <v>368</v>
      </c>
      <c r="J68" s="413"/>
      <c r="K68" s="413"/>
      <c r="L68" s="413"/>
      <c r="M68" s="413"/>
      <c r="N68" s="413"/>
      <c r="O68" s="597"/>
      <c r="P68" s="597"/>
      <c r="Q68" s="597"/>
      <c r="R68" s="74" t="s">
        <v>171</v>
      </c>
    </row>
    <row r="69" spans="8:18" ht="16" customHeight="1" x14ac:dyDescent="0.2">
      <c r="H69" s="412"/>
      <c r="I69" s="413"/>
      <c r="J69" s="413"/>
      <c r="K69" s="413"/>
      <c r="L69" s="413"/>
      <c r="M69" s="413"/>
      <c r="N69" s="413"/>
      <c r="O69" s="449" t="s">
        <v>170</v>
      </c>
      <c r="P69" s="450"/>
      <c r="Q69" s="450"/>
      <c r="R69" s="23" t="b">
        <f>ISNUMBER(SEARCH(R68,O67))</f>
        <v>0</v>
      </c>
    </row>
    <row r="70" spans="8:18" ht="16" customHeight="1" x14ac:dyDescent="0.2">
      <c r="H70" s="412"/>
      <c r="I70" s="413"/>
      <c r="J70" s="413"/>
      <c r="K70" s="413"/>
      <c r="L70" s="413"/>
      <c r="M70" s="413"/>
      <c r="N70" s="413"/>
      <c r="O70" s="450"/>
      <c r="P70" s="450"/>
      <c r="Q70" s="450"/>
      <c r="R70" s="23" t="b">
        <v>0</v>
      </c>
    </row>
    <row r="71" spans="8:18" ht="16" customHeight="1" thickBot="1" x14ac:dyDescent="0.25">
      <c r="H71" s="412"/>
      <c r="I71" s="476" t="s">
        <v>173</v>
      </c>
      <c r="J71" s="476"/>
      <c r="K71" s="476"/>
      <c r="L71" s="476"/>
      <c r="M71" s="476"/>
      <c r="O71" s="450"/>
      <c r="P71" s="450"/>
      <c r="Q71" s="450"/>
    </row>
    <row r="72" spans="8:18" ht="16" customHeight="1" x14ac:dyDescent="0.2">
      <c r="H72" s="412"/>
      <c r="I72" s="476"/>
      <c r="J72" s="476"/>
      <c r="K72" s="476"/>
      <c r="L72" s="476"/>
      <c r="M72" s="476"/>
      <c r="O72" s="475" t="str">
        <f>IF(R70=FALSE,"     Confirm evidence link",IF(R69=FALSE,"     Please insert link above","     Evidence link confirmed"))</f>
        <v xml:space="preserve">     Confirm evidence link</v>
      </c>
      <c r="P72" s="475"/>
      <c r="Q72" s="475"/>
    </row>
    <row r="73" spans="8:18" ht="16" customHeight="1" x14ac:dyDescent="0.2">
      <c r="H73" s="76"/>
      <c r="I73" s="77"/>
      <c r="J73" s="77"/>
      <c r="K73" s="77"/>
      <c r="L73" s="77"/>
      <c r="M73" s="77"/>
      <c r="N73" s="49"/>
      <c r="O73" s="533"/>
      <c r="P73" s="533"/>
      <c r="Q73" s="533"/>
      <c r="R73" s="49"/>
    </row>
    <row r="74" spans="8:18" ht="16" customHeight="1" x14ac:dyDescent="0.2">
      <c r="H74" s="534" t="str">
        <f>IF(R78=FALSE,"✗",IF(R79=TRUE,"✓","✗"))</f>
        <v>✗</v>
      </c>
      <c r="I74" s="644" t="s">
        <v>369</v>
      </c>
      <c r="J74" s="644"/>
      <c r="K74" s="644"/>
      <c r="L74" s="644"/>
      <c r="M74" s="644"/>
      <c r="N74" s="644"/>
      <c r="O74" s="78"/>
      <c r="P74" s="78"/>
      <c r="Q74" s="78"/>
    </row>
    <row r="75" spans="8:18" ht="16" customHeight="1" x14ac:dyDescent="0.2">
      <c r="H75" s="412"/>
      <c r="I75" s="580"/>
      <c r="J75" s="580"/>
      <c r="K75" s="580"/>
      <c r="L75" s="580"/>
      <c r="M75" s="580"/>
      <c r="N75" s="580"/>
      <c r="O75" s="78"/>
      <c r="P75" s="78"/>
      <c r="Q75" s="78"/>
    </row>
    <row r="76" spans="8:18" ht="16" customHeight="1" x14ac:dyDescent="0.2">
      <c r="H76" s="412"/>
      <c r="I76" s="580"/>
      <c r="J76" s="580"/>
      <c r="K76" s="580"/>
      <c r="L76" s="580"/>
      <c r="M76" s="580"/>
      <c r="N76" s="580"/>
      <c r="O76" s="449" t="s">
        <v>170</v>
      </c>
      <c r="P76" s="450"/>
      <c r="Q76" s="450"/>
    </row>
    <row r="77" spans="8:18" ht="16" customHeight="1" x14ac:dyDescent="0.2">
      <c r="H77" s="412"/>
      <c r="I77" s="580"/>
      <c r="J77" s="580"/>
      <c r="K77" s="580"/>
      <c r="L77" s="580"/>
      <c r="M77" s="580"/>
      <c r="N77" s="580"/>
      <c r="O77" s="450"/>
      <c r="P77" s="450"/>
      <c r="Q77" s="450"/>
      <c r="R77" s="22" t="s">
        <v>171</v>
      </c>
    </row>
    <row r="78" spans="8:18" ht="16" customHeight="1" x14ac:dyDescent="0.2">
      <c r="H78" s="412"/>
      <c r="I78" s="580"/>
      <c r="J78" s="580"/>
      <c r="K78" s="580"/>
      <c r="L78" s="580"/>
      <c r="M78" s="580"/>
      <c r="N78" s="580"/>
      <c r="O78" s="450"/>
      <c r="P78" s="450"/>
      <c r="Q78" s="450"/>
      <c r="R78" s="23" t="b">
        <f>ISNUMBER(SEARCH(R77,O76))</f>
        <v>1</v>
      </c>
    </row>
    <row r="79" spans="8:18" ht="42" customHeight="1" x14ac:dyDescent="0.2">
      <c r="H79" s="412"/>
      <c r="I79" s="580"/>
      <c r="J79" s="580"/>
      <c r="K79" s="580"/>
      <c r="L79" s="580"/>
      <c r="M79" s="580"/>
      <c r="N79" s="580"/>
      <c r="O79" s="448" t="str">
        <f>IF(R79=FALSE,"     Confirm evidence link",IF(R78=FALSE,"     Please insert link above","     Evidence link confirmed"))</f>
        <v xml:space="preserve">     Confirm evidence link</v>
      </c>
      <c r="P79" s="448"/>
      <c r="Q79" s="448"/>
      <c r="R79" s="23" t="b">
        <v>0</v>
      </c>
    </row>
    <row r="80" spans="8:18" ht="16" customHeight="1" x14ac:dyDescent="0.2">
      <c r="H80" s="412"/>
      <c r="I80" s="435" t="s">
        <v>173</v>
      </c>
      <c r="J80" s="435"/>
      <c r="K80" s="435"/>
      <c r="L80" s="435"/>
      <c r="M80" s="435"/>
      <c r="O80" s="448"/>
      <c r="P80" s="448"/>
      <c r="Q80" s="448"/>
    </row>
    <row r="81" spans="8:18" ht="16" customHeight="1" x14ac:dyDescent="0.2">
      <c r="H81" s="412"/>
      <c r="I81" s="435"/>
      <c r="J81" s="435"/>
      <c r="K81" s="435"/>
      <c r="L81" s="435"/>
      <c r="M81" s="435"/>
    </row>
    <row r="82" spans="8:18" ht="16" customHeight="1" thickBot="1" x14ac:dyDescent="0.25">
      <c r="H82" s="645" t="s">
        <v>366</v>
      </c>
      <c r="I82" s="645"/>
      <c r="J82" s="645"/>
      <c r="K82" s="645"/>
      <c r="L82" s="645"/>
      <c r="M82" s="645"/>
      <c r="N82" s="645"/>
      <c r="O82" s="645"/>
      <c r="P82" s="645"/>
      <c r="Q82" s="645"/>
    </row>
    <row r="83" spans="8:18" ht="16" customHeight="1" x14ac:dyDescent="0.2">
      <c r="H83" s="646" t="s">
        <v>165</v>
      </c>
      <c r="I83" s="646"/>
      <c r="J83" s="646"/>
      <c r="K83" s="593" t="s">
        <v>370</v>
      </c>
      <c r="L83" s="593"/>
      <c r="M83" s="593"/>
      <c r="N83" s="593"/>
      <c r="O83" s="593"/>
      <c r="P83" s="593"/>
      <c r="Q83" s="593"/>
    </row>
    <row r="84" spans="8:18" ht="16" customHeight="1" x14ac:dyDescent="0.2">
      <c r="H84" s="540"/>
      <c r="I84" s="540"/>
      <c r="J84" s="540"/>
      <c r="K84" s="543"/>
      <c r="L84" s="543"/>
      <c r="M84" s="543"/>
      <c r="N84" s="543"/>
      <c r="O84" s="543"/>
      <c r="P84" s="543"/>
      <c r="Q84" s="543"/>
    </row>
    <row r="85" spans="8:18" ht="16" customHeight="1" x14ac:dyDescent="0.2">
      <c r="H85" s="540"/>
      <c r="I85" s="540"/>
      <c r="J85" s="540"/>
      <c r="K85" s="543"/>
      <c r="L85" s="543"/>
      <c r="M85" s="543"/>
      <c r="N85" s="543"/>
      <c r="O85" s="543"/>
      <c r="P85" s="543"/>
      <c r="Q85" s="543"/>
    </row>
    <row r="86" spans="8:18" ht="16" customHeight="1" x14ac:dyDescent="0.2">
      <c r="H86" s="647"/>
      <c r="I86" s="647"/>
      <c r="J86" s="647"/>
      <c r="K86" s="684"/>
      <c r="L86" s="684"/>
      <c r="M86" s="684"/>
      <c r="N86" s="684"/>
      <c r="O86" s="684"/>
      <c r="P86" s="684"/>
      <c r="Q86" s="684"/>
    </row>
    <row r="87" spans="8:18" ht="16" customHeight="1" x14ac:dyDescent="0.2">
      <c r="H87" s="534" t="str">
        <f>IF(R90=FALSE,"✗",IF(R91=TRUE,"✓","✗"))</f>
        <v>✗</v>
      </c>
      <c r="I87" s="535" t="s">
        <v>371</v>
      </c>
      <c r="J87" s="535"/>
      <c r="K87" s="535"/>
      <c r="L87" s="535"/>
      <c r="M87" s="535"/>
      <c r="N87" s="535"/>
      <c r="O87" s="78"/>
      <c r="P87" s="78"/>
      <c r="Q87" s="78"/>
    </row>
    <row r="88" spans="8:18" ht="16" customHeight="1" thickBot="1" x14ac:dyDescent="0.25">
      <c r="H88" s="412"/>
      <c r="I88" s="413"/>
      <c r="J88" s="413"/>
      <c r="K88" s="413"/>
      <c r="L88" s="413"/>
      <c r="M88" s="413"/>
      <c r="N88" s="413"/>
      <c r="O88" s="597"/>
      <c r="P88" s="597"/>
      <c r="Q88" s="597"/>
    </row>
    <row r="89" spans="8:18" ht="16" customHeight="1" x14ac:dyDescent="0.2">
      <c r="H89" s="412"/>
      <c r="I89" s="413"/>
      <c r="J89" s="413"/>
      <c r="K89" s="413"/>
      <c r="L89" s="413"/>
      <c r="M89" s="413"/>
      <c r="N89" s="413"/>
      <c r="O89" s="449" t="s">
        <v>170</v>
      </c>
      <c r="P89" s="450"/>
      <c r="Q89" s="450"/>
      <c r="R89" s="22" t="s">
        <v>171</v>
      </c>
    </row>
    <row r="90" spans="8:18" ht="16" customHeight="1" x14ac:dyDescent="0.2">
      <c r="H90" s="412"/>
      <c r="I90" s="413"/>
      <c r="J90" s="413"/>
      <c r="K90" s="413"/>
      <c r="L90" s="413"/>
      <c r="M90" s="413"/>
      <c r="N90" s="413"/>
      <c r="O90" s="450"/>
      <c r="P90" s="450"/>
      <c r="Q90" s="450"/>
      <c r="R90" s="23" t="b">
        <f>ISNUMBER(SEARCH(R89,O89))</f>
        <v>1</v>
      </c>
    </row>
    <row r="91" spans="8:18" ht="16" customHeight="1" thickBot="1" x14ac:dyDescent="0.25">
      <c r="H91" s="412"/>
      <c r="I91" s="413"/>
      <c r="J91" s="413"/>
      <c r="K91" s="413"/>
      <c r="L91" s="413"/>
      <c r="M91" s="413"/>
      <c r="N91" s="413"/>
      <c r="O91" s="450"/>
      <c r="P91" s="450"/>
      <c r="Q91" s="450"/>
      <c r="R91" s="23" t="b">
        <v>0</v>
      </c>
    </row>
    <row r="92" spans="8:18" ht="16" customHeight="1" x14ac:dyDescent="0.2">
      <c r="H92" s="412"/>
      <c r="I92" s="435" t="s">
        <v>173</v>
      </c>
      <c r="J92" s="435"/>
      <c r="K92" s="435"/>
      <c r="L92" s="435"/>
      <c r="M92" s="435"/>
      <c r="O92" s="475" t="str">
        <f>IF(R91=FALSE,"     Confirm evidence link",IF(R90=FALSE,"     Please insert link above","     Evidence link confirmed"))</f>
        <v xml:space="preserve">     Confirm evidence link</v>
      </c>
      <c r="P92" s="475"/>
      <c r="Q92" s="475"/>
    </row>
    <row r="93" spans="8:18" ht="16" customHeight="1" x14ac:dyDescent="0.2">
      <c r="H93" s="412"/>
      <c r="I93" s="435"/>
      <c r="J93" s="435"/>
      <c r="K93" s="435"/>
      <c r="L93" s="435"/>
      <c r="M93" s="435"/>
      <c r="O93" s="448"/>
      <c r="P93" s="448"/>
      <c r="Q93" s="448"/>
    </row>
    <row r="94" spans="8:18" ht="16" customHeight="1" x14ac:dyDescent="0.2">
      <c r="H94" s="596"/>
      <c r="I94" s="49"/>
      <c r="J94" s="49"/>
      <c r="K94" s="49"/>
      <c r="L94" s="49"/>
      <c r="M94" s="49"/>
      <c r="N94" s="49"/>
      <c r="O94" s="49"/>
      <c r="P94" s="49"/>
      <c r="Q94" s="49"/>
    </row>
    <row r="95" spans="8:18" ht="16" customHeight="1" thickBot="1" x14ac:dyDescent="0.25">
      <c r="H95" s="412" t="str">
        <f>IF(R96=FALSE,"✗",IF(R97=TRUE,"✓","✗"))</f>
        <v>✗</v>
      </c>
      <c r="I95" s="413" t="s">
        <v>372</v>
      </c>
      <c r="J95" s="413"/>
      <c r="K95" s="413"/>
      <c r="L95" s="413"/>
      <c r="M95" s="413"/>
      <c r="N95" s="413"/>
      <c r="O95" s="597"/>
      <c r="P95" s="597"/>
      <c r="Q95" s="597"/>
      <c r="R95" s="22" t="s">
        <v>171</v>
      </c>
    </row>
    <row r="96" spans="8:18" ht="16" customHeight="1" x14ac:dyDescent="0.2">
      <c r="H96" s="412"/>
      <c r="I96" s="413"/>
      <c r="J96" s="413"/>
      <c r="K96" s="413"/>
      <c r="L96" s="413"/>
      <c r="M96" s="413"/>
      <c r="N96" s="413"/>
      <c r="O96" s="449" t="s">
        <v>170</v>
      </c>
      <c r="P96" s="450"/>
      <c r="Q96" s="450"/>
      <c r="R96" s="23" t="b">
        <f>ISNUMBER(SEARCH(R95,O93))</f>
        <v>0</v>
      </c>
    </row>
    <row r="97" spans="8:18" ht="16" customHeight="1" x14ac:dyDescent="0.2">
      <c r="H97" s="412"/>
      <c r="I97" s="413"/>
      <c r="J97" s="413"/>
      <c r="K97" s="413"/>
      <c r="L97" s="413"/>
      <c r="M97" s="413"/>
      <c r="N97" s="413"/>
      <c r="O97" s="450"/>
      <c r="P97" s="450"/>
      <c r="Q97" s="450"/>
      <c r="R97" s="23" t="b">
        <v>0</v>
      </c>
    </row>
    <row r="98" spans="8:18" ht="16" customHeight="1" thickBot="1" x14ac:dyDescent="0.25">
      <c r="H98" s="412"/>
      <c r="I98" s="435" t="s">
        <v>173</v>
      </c>
      <c r="J98" s="435"/>
      <c r="K98" s="435"/>
      <c r="L98" s="435"/>
      <c r="M98" s="435"/>
      <c r="O98" s="450"/>
      <c r="P98" s="450"/>
      <c r="Q98" s="450"/>
    </row>
    <row r="99" spans="8:18" ht="16" customHeight="1" x14ac:dyDescent="0.2">
      <c r="H99" s="412"/>
      <c r="I99" s="435"/>
      <c r="J99" s="435"/>
      <c r="K99" s="435"/>
      <c r="L99" s="435"/>
      <c r="M99" s="435"/>
      <c r="O99" s="475" t="str">
        <f>IF(R97=FALSE,"     Confirm evidence link",IF(R96=FALSE,"     Please insert link above","     Evidence link confirmed"))</f>
        <v xml:space="preserve">     Confirm evidence link</v>
      </c>
      <c r="P99" s="475"/>
      <c r="Q99" s="475"/>
    </row>
    <row r="100" spans="8:18" ht="16" customHeight="1" x14ac:dyDescent="0.2">
      <c r="H100" s="596"/>
      <c r="I100" s="49"/>
      <c r="J100" s="49"/>
      <c r="K100" s="49"/>
      <c r="L100" s="49"/>
      <c r="M100" s="49"/>
      <c r="N100" s="49"/>
      <c r="O100" s="533"/>
      <c r="P100" s="533"/>
      <c r="Q100" s="533"/>
    </row>
    <row r="101" spans="8:18" ht="16" customHeight="1" thickBot="1" x14ac:dyDescent="0.25">
      <c r="H101" s="534" t="str">
        <f>IF(R104=FALSE,"✗",IF(R105=TRUE,"✓","✗"))</f>
        <v>✗</v>
      </c>
      <c r="I101" s="535" t="s">
        <v>373</v>
      </c>
      <c r="J101" s="535"/>
      <c r="K101" s="535"/>
      <c r="L101" s="535"/>
      <c r="M101" s="535"/>
      <c r="N101" s="535"/>
      <c r="O101" s="634"/>
      <c r="P101" s="634"/>
      <c r="Q101" s="634"/>
    </row>
    <row r="102" spans="8:18" ht="16" customHeight="1" x14ac:dyDescent="0.2">
      <c r="H102" s="412"/>
      <c r="I102" s="413"/>
      <c r="J102" s="413"/>
      <c r="K102" s="413"/>
      <c r="L102" s="413"/>
      <c r="M102" s="413"/>
      <c r="N102" s="413"/>
      <c r="O102" s="69"/>
      <c r="P102" s="69"/>
      <c r="Q102" s="69"/>
    </row>
    <row r="103" spans="8:18" ht="16" customHeight="1" x14ac:dyDescent="0.2">
      <c r="H103" s="412"/>
      <c r="I103" s="413"/>
      <c r="J103" s="413"/>
      <c r="K103" s="413"/>
      <c r="L103" s="413"/>
      <c r="M103" s="413"/>
      <c r="N103" s="413"/>
      <c r="O103" s="69"/>
      <c r="P103" s="69"/>
      <c r="Q103" s="69"/>
      <c r="R103" s="74" t="s">
        <v>171</v>
      </c>
    </row>
    <row r="104" spans="8:18" ht="16" customHeight="1" x14ac:dyDescent="0.2">
      <c r="H104" s="412"/>
      <c r="I104" s="413"/>
      <c r="J104" s="413"/>
      <c r="K104" s="413"/>
      <c r="L104" s="413"/>
      <c r="M104" s="413"/>
      <c r="N104" s="413"/>
      <c r="O104" s="449" t="s">
        <v>170</v>
      </c>
      <c r="P104" s="450"/>
      <c r="Q104" s="450"/>
      <c r="R104" s="23" t="b">
        <f>ISNUMBER(SEARCH(R103,O100))</f>
        <v>0</v>
      </c>
    </row>
    <row r="105" spans="8:18" ht="16" customHeight="1" x14ac:dyDescent="0.2">
      <c r="H105" s="412"/>
      <c r="I105" s="413"/>
      <c r="J105" s="413"/>
      <c r="K105" s="413"/>
      <c r="L105" s="413"/>
      <c r="M105" s="413"/>
      <c r="N105" s="413"/>
      <c r="O105" s="450"/>
      <c r="P105" s="450"/>
      <c r="Q105" s="450"/>
      <c r="R105" s="23" t="b">
        <v>0</v>
      </c>
    </row>
    <row r="106" spans="8:18" ht="16" customHeight="1" thickBot="1" x14ac:dyDescent="0.25">
      <c r="H106" s="412"/>
      <c r="I106" s="413"/>
      <c r="J106" s="413"/>
      <c r="K106" s="413"/>
      <c r="L106" s="413"/>
      <c r="M106" s="413"/>
      <c r="N106" s="413"/>
      <c r="O106" s="450"/>
      <c r="P106" s="450"/>
      <c r="Q106" s="450"/>
    </row>
    <row r="107" spans="8:18" ht="28" customHeight="1" x14ac:dyDescent="0.2">
      <c r="H107" s="412"/>
      <c r="I107" s="413"/>
      <c r="J107" s="413"/>
      <c r="K107" s="413"/>
      <c r="L107" s="413"/>
      <c r="M107" s="413"/>
      <c r="N107" s="413"/>
      <c r="O107" s="475" t="str">
        <f>IF(R105=FALSE,"     Confirm evidence link",IF(R104=FALSE,"     Please insert link above","     Evidence link confirmed"))</f>
        <v xml:space="preserve">     Confirm evidence link</v>
      </c>
      <c r="P107" s="475"/>
      <c r="Q107" s="475"/>
    </row>
    <row r="108" spans="8:18" ht="16" customHeight="1" x14ac:dyDescent="0.2">
      <c r="H108" s="412"/>
      <c r="I108" s="476" t="s">
        <v>173</v>
      </c>
      <c r="J108" s="476"/>
      <c r="K108" s="476"/>
      <c r="L108" s="476"/>
      <c r="M108" s="476"/>
      <c r="O108" s="448"/>
      <c r="P108" s="448"/>
      <c r="Q108" s="448"/>
    </row>
    <row r="109" spans="8:18" ht="16" customHeight="1" x14ac:dyDescent="0.2">
      <c r="H109" s="412"/>
      <c r="I109" s="476"/>
      <c r="J109" s="476"/>
      <c r="K109" s="476"/>
      <c r="L109" s="476"/>
      <c r="M109" s="476"/>
    </row>
    <row r="110" spans="8:18" ht="16" customHeight="1" thickBot="1" x14ac:dyDescent="0.25">
      <c r="H110" s="633"/>
      <c r="I110" s="70"/>
      <c r="J110" s="70"/>
      <c r="K110" s="70"/>
      <c r="L110" s="70"/>
      <c r="M110" s="70"/>
      <c r="N110" s="70"/>
      <c r="O110" s="70"/>
      <c r="P110" s="70"/>
      <c r="Q110" s="70"/>
    </row>
    <row r="111" spans="8:18" ht="16" customHeight="1" thickTop="1" x14ac:dyDescent="0.2"/>
    <row r="112" spans="8:18" ht="16" customHeight="1" x14ac:dyDescent="0.2">
      <c r="H112" s="71"/>
      <c r="I112" s="71"/>
      <c r="J112" s="624" t="s">
        <v>374</v>
      </c>
      <c r="K112" s="625"/>
      <c r="L112" s="625"/>
      <c r="M112" s="625"/>
      <c r="N112" s="625"/>
      <c r="O112" s="626"/>
      <c r="P112" s="71"/>
      <c r="Q112" s="71"/>
    </row>
    <row r="113" spans="8:17" ht="16" customHeight="1" x14ac:dyDescent="0.2">
      <c r="H113" s="71"/>
      <c r="I113" s="71"/>
      <c r="J113" s="627"/>
      <c r="K113" s="628"/>
      <c r="L113" s="628"/>
      <c r="M113" s="628"/>
      <c r="N113" s="628"/>
      <c r="O113" s="629"/>
      <c r="P113" s="71"/>
      <c r="Q113" s="71"/>
    </row>
    <row r="114" spans="8:17" ht="16" customHeight="1" x14ac:dyDescent="0.2">
      <c r="H114" s="71"/>
      <c r="I114" s="71"/>
      <c r="J114" s="627"/>
      <c r="K114" s="628"/>
      <c r="L114" s="628"/>
      <c r="M114" s="628"/>
      <c r="N114" s="628"/>
      <c r="O114" s="629"/>
      <c r="P114" s="71"/>
      <c r="Q114" s="71"/>
    </row>
    <row r="115" spans="8:17" ht="16" customHeight="1" x14ac:dyDescent="0.2">
      <c r="H115" s="71"/>
      <c r="I115" s="71"/>
      <c r="J115" s="630"/>
      <c r="K115" s="631"/>
      <c r="L115" s="631"/>
      <c r="M115" s="631"/>
      <c r="N115" s="631"/>
      <c r="O115" s="632"/>
      <c r="P115" s="71"/>
      <c r="Q115" s="71"/>
    </row>
    <row r="116" spans="8:17" ht="16" customHeight="1" x14ac:dyDescent="0.2"/>
    <row r="120" spans="8:17" ht="16" hidden="1" customHeight="1" x14ac:dyDescent="0.2">
      <c r="H120" s="72">
        <f>COUNTIF(H18:H118,"✗")</f>
        <v>12</v>
      </c>
      <c r="I120" s="23" t="s">
        <v>189</v>
      </c>
    </row>
  </sheetData>
  <mergeCells count="124">
    <mergeCell ref="O1:P2"/>
    <mergeCell ref="E2:I3"/>
    <mergeCell ref="O3:P4"/>
    <mergeCell ref="V4:V6"/>
    <mergeCell ref="W4:X6"/>
    <mergeCell ref="Y4:Y5"/>
    <mergeCell ref="E6:F7"/>
    <mergeCell ref="G6:H7"/>
    <mergeCell ref="I6:K7"/>
    <mergeCell ref="L6:N7"/>
    <mergeCell ref="D57:D58"/>
    <mergeCell ref="E57:F58"/>
    <mergeCell ref="D60:D61"/>
    <mergeCell ref="E60:F61"/>
    <mergeCell ref="C50:C52"/>
    <mergeCell ref="C46:C48"/>
    <mergeCell ref="D46:E48"/>
    <mergeCell ref="D54:D55"/>
    <mergeCell ref="E54:F55"/>
    <mergeCell ref="D50:E52"/>
    <mergeCell ref="F50:F52"/>
    <mergeCell ref="C34:C36"/>
    <mergeCell ref="D34:E36"/>
    <mergeCell ref="C38:C40"/>
    <mergeCell ref="D38:E40"/>
    <mergeCell ref="C42:C44"/>
    <mergeCell ref="D42:E44"/>
    <mergeCell ref="F34:F36"/>
    <mergeCell ref="F42:F44"/>
    <mergeCell ref="F46:F48"/>
    <mergeCell ref="F38:F40"/>
    <mergeCell ref="C25:C27"/>
    <mergeCell ref="D25:E27"/>
    <mergeCell ref="F25:F27"/>
    <mergeCell ref="A30:A31"/>
    <mergeCell ref="B30:E31"/>
    <mergeCell ref="C17:C19"/>
    <mergeCell ref="D17:E19"/>
    <mergeCell ref="F17:F19"/>
    <mergeCell ref="C21:C23"/>
    <mergeCell ref="D21:E23"/>
    <mergeCell ref="F21:F23"/>
    <mergeCell ref="H12:H13"/>
    <mergeCell ref="I12:R13"/>
    <mergeCell ref="H14:Q14"/>
    <mergeCell ref="H15:J17"/>
    <mergeCell ref="K15:Q17"/>
    <mergeCell ref="O21:Q23"/>
    <mergeCell ref="I23:M24"/>
    <mergeCell ref="O24:Q25"/>
    <mergeCell ref="H26:H31"/>
    <mergeCell ref="I26:N28"/>
    <mergeCell ref="O26:Q26"/>
    <mergeCell ref="O27:Q29"/>
    <mergeCell ref="H18:H25"/>
    <mergeCell ref="I18:N22"/>
    <mergeCell ref="O18:Q18"/>
    <mergeCell ref="I29:M30"/>
    <mergeCell ref="O30:Q31"/>
    <mergeCell ref="O32:Q32"/>
    <mergeCell ref="O33:Q35"/>
    <mergeCell ref="I35:M36"/>
    <mergeCell ref="O36:Q37"/>
    <mergeCell ref="H38:H43"/>
    <mergeCell ref="I38:N40"/>
    <mergeCell ref="O38:Q38"/>
    <mergeCell ref="H50:Q50"/>
    <mergeCell ref="O45:Q47"/>
    <mergeCell ref="I47:M48"/>
    <mergeCell ref="O48:Q49"/>
    <mergeCell ref="O39:Q41"/>
    <mergeCell ref="I41:M42"/>
    <mergeCell ref="O42:Q43"/>
    <mergeCell ref="H44:H49"/>
    <mergeCell ref="I44:N46"/>
    <mergeCell ref="O44:Q44"/>
    <mergeCell ref="H32:H37"/>
    <mergeCell ref="I32:N34"/>
    <mergeCell ref="H51:J54"/>
    <mergeCell ref="K51:Q54"/>
    <mergeCell ref="O56:Q58"/>
    <mergeCell ref="I60:M61"/>
    <mergeCell ref="O59:Q60"/>
    <mergeCell ref="I55:N59"/>
    <mergeCell ref="H55:H61"/>
    <mergeCell ref="I68:N70"/>
    <mergeCell ref="O68:Q68"/>
    <mergeCell ref="O69:Q71"/>
    <mergeCell ref="I71:M72"/>
    <mergeCell ref="H62:H67"/>
    <mergeCell ref="I62:N64"/>
    <mergeCell ref="O62:Q62"/>
    <mergeCell ref="O63:Q65"/>
    <mergeCell ref="I65:M66"/>
    <mergeCell ref="O66:Q67"/>
    <mergeCell ref="H83:J86"/>
    <mergeCell ref="K83:Q86"/>
    <mergeCell ref="H87:H94"/>
    <mergeCell ref="I87:N91"/>
    <mergeCell ref="O88:Q88"/>
    <mergeCell ref="O89:Q91"/>
    <mergeCell ref="I92:M93"/>
    <mergeCell ref="O92:Q93"/>
    <mergeCell ref="O72:Q73"/>
    <mergeCell ref="H68:H72"/>
    <mergeCell ref="H82:Q82"/>
    <mergeCell ref="H74:H81"/>
    <mergeCell ref="I74:N79"/>
    <mergeCell ref="O76:Q78"/>
    <mergeCell ref="I80:M81"/>
    <mergeCell ref="O79:Q80"/>
    <mergeCell ref="J112:O115"/>
    <mergeCell ref="H101:H110"/>
    <mergeCell ref="I101:N107"/>
    <mergeCell ref="O101:Q101"/>
    <mergeCell ref="O104:Q106"/>
    <mergeCell ref="I108:M109"/>
    <mergeCell ref="O107:Q108"/>
    <mergeCell ref="H95:H100"/>
    <mergeCell ref="I95:N97"/>
    <mergeCell ref="O95:Q95"/>
    <mergeCell ref="O96:Q98"/>
    <mergeCell ref="I98:M99"/>
    <mergeCell ref="O99:Q100"/>
  </mergeCells>
  <conditionalFormatting sqref="H12:H13">
    <cfRule type="containsText" dxfId="223" priority="89" operator="containsText" text="✗">
      <formula>NOT(ISERROR(SEARCH("✗",H12)))</formula>
    </cfRule>
  </conditionalFormatting>
  <conditionalFormatting sqref="H18:H20">
    <cfRule type="beginsWith" dxfId="222" priority="86" operator="beginsWith" text="&quot;Upload&quot;">
      <formula>LEFT(H18,LEN("""Upload"""))="""Upload"""</formula>
    </cfRule>
    <cfRule type="beginsWith" dxfId="221" priority="87" stopIfTrue="1" operator="beginsWith" text="&quot;Upload&quot;">
      <formula>LEFT(H18,LEN("""Upload"""))="""Upload"""</formula>
    </cfRule>
  </conditionalFormatting>
  <conditionalFormatting sqref="H26">
    <cfRule type="beginsWith" dxfId="220" priority="83" operator="beginsWith" text="&quot;Upload&quot;">
      <formula>LEFT(H26,LEN("""Upload"""))="""Upload"""</formula>
    </cfRule>
    <cfRule type="beginsWith" dxfId="219" priority="84" stopIfTrue="1" operator="beginsWith" text="&quot;Upload&quot;">
      <formula>LEFT(H26,LEN("""Upload"""))="""Upload"""</formula>
    </cfRule>
  </conditionalFormatting>
  <conditionalFormatting sqref="H32">
    <cfRule type="beginsWith" dxfId="218" priority="80" operator="beginsWith" text="&quot;Upload&quot;">
      <formula>LEFT(H32,LEN("""Upload"""))="""Upload"""</formula>
    </cfRule>
    <cfRule type="beginsWith" dxfId="217" priority="81" stopIfTrue="1" operator="beginsWith" text="&quot;Upload&quot;">
      <formula>LEFT(H32,LEN("""Upload"""))="""Upload"""</formula>
    </cfRule>
  </conditionalFormatting>
  <conditionalFormatting sqref="H38">
    <cfRule type="beginsWith" dxfId="216" priority="77" operator="beginsWith" text="&quot;Upload&quot;">
      <formula>LEFT(H38,LEN("""Upload"""))="""Upload"""</formula>
    </cfRule>
    <cfRule type="beginsWith" dxfId="215" priority="78" stopIfTrue="1" operator="beginsWith" text="&quot;Upload&quot;">
      <formula>LEFT(H38,LEN("""Upload"""))="""Upload"""</formula>
    </cfRule>
  </conditionalFormatting>
  <conditionalFormatting sqref="H44">
    <cfRule type="beginsWith" dxfId="214" priority="69" operator="beginsWith" text="&quot;Upload&quot;">
      <formula>LEFT(H44,LEN("""Upload"""))="""Upload"""</formula>
    </cfRule>
    <cfRule type="beginsWith" dxfId="213" priority="70" stopIfTrue="1" operator="beginsWith" text="&quot;Upload&quot;">
      <formula>LEFT(H44,LEN("""Upload"""))="""Upload"""</formula>
    </cfRule>
  </conditionalFormatting>
  <conditionalFormatting sqref="H55">
    <cfRule type="beginsWith" dxfId="212" priority="60" operator="beginsWith" text="&quot;Upload&quot;">
      <formula>LEFT(H55,LEN("""Upload"""))="""Upload"""</formula>
    </cfRule>
    <cfRule type="beginsWith" dxfId="211" priority="61" stopIfTrue="1" operator="beginsWith" text="&quot;Upload&quot;">
      <formula>LEFT(H55,LEN("""Upload"""))="""Upload"""</formula>
    </cfRule>
  </conditionalFormatting>
  <conditionalFormatting sqref="H62">
    <cfRule type="beginsWith" dxfId="210" priority="57" operator="beginsWith" text="&quot;Upload&quot;">
      <formula>LEFT(H62,LEN("""Upload"""))="""Upload"""</formula>
    </cfRule>
    <cfRule type="beginsWith" dxfId="209" priority="58" stopIfTrue="1" operator="beginsWith" text="&quot;Upload&quot;">
      <formula>LEFT(H62,LEN("""Upload"""))="""Upload"""</formula>
    </cfRule>
  </conditionalFormatting>
  <conditionalFormatting sqref="H68">
    <cfRule type="beginsWith" dxfId="208" priority="54" operator="beginsWith" text="&quot;Upload&quot;">
      <formula>LEFT(H68,LEN("""Upload"""))="""Upload"""</formula>
    </cfRule>
    <cfRule type="beginsWith" dxfId="207" priority="55" stopIfTrue="1" operator="beginsWith" text="&quot;Upload&quot;">
      <formula>LEFT(H68,LEN("""Upload"""))="""Upload"""</formula>
    </cfRule>
  </conditionalFormatting>
  <conditionalFormatting sqref="H95">
    <cfRule type="beginsWith" dxfId="206" priority="50" operator="beginsWith" text="&quot;Upload&quot;">
      <formula>LEFT(H95,LEN("""Upload"""))="""Upload"""</formula>
    </cfRule>
    <cfRule type="beginsWith" dxfId="205" priority="51" stopIfTrue="1" operator="beginsWith" text="&quot;Upload&quot;">
      <formula>LEFT(H95,LEN("""Upload"""))="""Upload"""</formula>
    </cfRule>
  </conditionalFormatting>
  <conditionalFormatting sqref="H101:H105">
    <cfRule type="beginsWith" dxfId="204" priority="47" operator="beginsWith" text="&quot;Upload&quot;">
      <formula>LEFT(H101,LEN("""Upload"""))="""Upload"""</formula>
    </cfRule>
    <cfRule type="beginsWith" dxfId="203" priority="48" stopIfTrue="1" operator="beginsWith" text="&quot;Upload&quot;">
      <formula>LEFT(H101,LEN("""Upload"""))="""Upload"""</formula>
    </cfRule>
  </conditionalFormatting>
  <conditionalFormatting sqref="H87">
    <cfRule type="beginsWith" dxfId="202" priority="44" operator="beginsWith" text="&quot;Upload&quot;">
      <formula>LEFT(H87,LEN("""Upload"""))="""Upload"""</formula>
    </cfRule>
    <cfRule type="beginsWith" dxfId="201" priority="45" stopIfTrue="1" operator="beginsWith" text="&quot;Upload&quot;">
      <formula>LEFT(H87,LEN("""Upload"""))="""Upload"""</formula>
    </cfRule>
  </conditionalFormatting>
  <conditionalFormatting sqref="H74:H75">
    <cfRule type="beginsWith" dxfId="200" priority="40" operator="beginsWith" text="&quot;Upload&quot;">
      <formula>LEFT(H74,LEN("""Upload"""))="""Upload"""</formula>
    </cfRule>
    <cfRule type="beginsWith" dxfId="199" priority="41" stopIfTrue="1" operator="beginsWith" text="&quot;Upload&quot;">
      <formula>LEFT(H74,LEN("""Upload"""))="""Upload"""</formula>
    </cfRule>
  </conditionalFormatting>
  <conditionalFormatting sqref="C34">
    <cfRule type="containsText" dxfId="198" priority="35" operator="containsText" text="✗">
      <formula>NOT(ISERROR(SEARCH("✗",C34)))</formula>
    </cfRule>
  </conditionalFormatting>
  <conditionalFormatting sqref="C38">
    <cfRule type="containsText" dxfId="197" priority="33" operator="containsText" text="✗">
      <formula>NOT(ISERROR(SEARCH("✗",C38)))</formula>
    </cfRule>
  </conditionalFormatting>
  <conditionalFormatting sqref="A30:A31">
    <cfRule type="containsText" dxfId="196" priority="34" operator="containsText" text="✓">
      <formula>NOT(ISERROR(SEARCH("✓",A30)))</formula>
    </cfRule>
  </conditionalFormatting>
  <conditionalFormatting sqref="C42">
    <cfRule type="containsText" dxfId="195" priority="31" operator="containsText" text="✗">
      <formula>NOT(ISERROR(SEARCH("✗",C42)))</formula>
    </cfRule>
  </conditionalFormatting>
  <conditionalFormatting sqref="C46">
    <cfRule type="containsText" dxfId="194" priority="29" operator="containsText" text="✗">
      <formula>NOT(ISERROR(SEARCH("✗",C46)))</formula>
    </cfRule>
  </conditionalFormatting>
  <conditionalFormatting sqref="C50">
    <cfRule type="containsText" dxfId="193" priority="30" operator="containsText" text="✗">
      <formula>NOT(ISERROR(SEARCH("✗",C50)))</formula>
    </cfRule>
  </conditionalFormatting>
  <conditionalFormatting sqref="V4">
    <cfRule type="containsText" dxfId="192" priority="17" operator="containsText" text="✗">
      <formula>NOT(ISERROR(SEARCH("✗",V4)))</formula>
    </cfRule>
  </conditionalFormatting>
  <conditionalFormatting sqref="V8">
    <cfRule type="containsText" dxfId="191" priority="16" operator="containsText" text="✗">
      <formula>NOT(ISERROR(SEARCH("✗",V8)))</formula>
    </cfRule>
  </conditionalFormatting>
  <conditionalFormatting sqref="C17">
    <cfRule type="containsText" dxfId="190" priority="15" operator="containsText" text="✗">
      <formula>NOT(ISERROR(SEARCH("✗",C17)))</formula>
    </cfRule>
  </conditionalFormatting>
  <conditionalFormatting sqref="C25">
    <cfRule type="containsText" dxfId="189" priority="13" operator="containsText" text="✗">
      <formula>NOT(ISERROR(SEARCH("✗",C25)))</formula>
    </cfRule>
  </conditionalFormatting>
  <conditionalFormatting sqref="C21">
    <cfRule type="containsText" dxfId="188" priority="14" operator="containsText" text="✗">
      <formula>NOT(ISERROR(SEARCH("✗",C21)))</formula>
    </cfRule>
  </conditionalFormatting>
  <hyperlinks>
    <hyperlink ref="E54:F55" location="'19. Step 8. Sustainability'!H14" display="8.1 Ongoing dialogue " xr:uid="{BE398C02-EC61-7049-B9FF-FBC8F5FE6C40}"/>
    <hyperlink ref="D38:E40" location="'16. Step 5. Impact Assessment'!A1" display="5. Impact Assessment" xr:uid="{2602C529-7F82-0245-B904-867DFD512710}"/>
    <hyperlink ref="E57:F58" location="'19. Step 8. Sustainability'!H50" display="8.2 Monitoring and evaluation" xr:uid="{B9A84FA0-2D3C-7740-88FC-E08EBF526B74}"/>
    <hyperlink ref="E60:F61" location="'19. Step 8. Sustainability'!H82" display="8.3 Grievance and remediation mechanism" xr:uid="{7C0920CD-0A39-434D-BF00-1B98C0A6A241}"/>
    <hyperlink ref="D46:E48" location="'18. Step 7. Negotiations'!A1" display="7. Negotiations" xr:uid="{5CC706DC-0EB1-4044-AE7C-4F0BF32D2BFF}"/>
    <hyperlink ref="D42:E44" location="'17. Step 6. Willingness'!A1" display="6. Willingness" xr:uid="{A7E59FBF-8D70-9044-8DB1-FB01CEB2C3EA}"/>
    <hyperlink ref="D34:E36" location="'15. Step 4. Consideration'!A1" display="4. Consideration" xr:uid="{EF04E4C7-668E-094C-B592-C5227C0A4299}"/>
    <hyperlink ref="W4:X6" location="'PC - Community Representation'!A1" display="Community Representation " xr:uid="{3616CE2C-1870-8946-8474-857C26B59442}"/>
    <hyperlink ref="D21:E23" location="'14. Prerequisite Steps 1-3'!H32" display="2. FPIC Obligation" xr:uid="{605E8FE3-43B4-5F4B-AC38-8BD83CAA3145}"/>
    <hyperlink ref="D25:E27" location="'14. Prerequisite Steps 1-3'!H143" display="3. Rights Holders" xr:uid="{5E99A4B2-28DD-AC46-8A3D-5FC2D6BBBCD4}"/>
    <hyperlink ref="D17:E19" location="'14. Prerequisite Steps 1-3'!H22" display="1. Project Scope" xr:uid="{1C94C955-1EF8-3B46-BAEE-91CAD8976749}"/>
    <hyperlink ref="E6:F7" location="'1. Start Page'!A1" display="Overview" xr:uid="{5A81B6E8-CBA2-1648-86CB-DCE56051C514}"/>
    <hyperlink ref="I6:K7" location="'14. Prerequisite Steps 1-3'!A1" display="Prerequisites" xr:uid="{AC149DB4-2389-204B-AB6F-82C57E5C010B}"/>
    <hyperlink ref="G6:H7" location="'2. Enabling Conditions Overview'!A1" display="Enabling Conditions" xr:uid="{9C71E843-42F7-BA44-A8F5-20998C10C370}"/>
    <hyperlink ref="L6:N7" location="'15. Step 4. Consideration'!A1" display="Implementation" xr:uid="{669FCFCD-8902-BC4D-BF54-D7FA30CC3069}"/>
    <hyperlink ref="I23:M24" location="'Further Information'!B806" display="See here for further information and resources" xr:uid="{59B8019D-E6BC-4964-9ED7-11059557EF91}"/>
    <hyperlink ref="I29:M30" location="'Further Information'!B806" display="See here for further information and resources" xr:uid="{F9C5B4A5-DB1C-41F3-8FE3-FBE844C0E356}"/>
    <hyperlink ref="I35:M36" location="'Further Information'!B806" display="See here for further information and resources" xr:uid="{6A4E7A07-DD3D-41DD-9614-F7BB13A31EB5}"/>
    <hyperlink ref="I41:M42" location="'Further Information'!B806" display="See here for further information and resources" xr:uid="{1EF36C8C-C55C-4D85-80B9-BD0D3DD33761}"/>
    <hyperlink ref="I60:M61" location="'Further Information'!B825" display="See here for further information and resources" xr:uid="{612F73B7-24BD-4073-A002-35444A40E77B}"/>
    <hyperlink ref="I65:M66" location="'Further Information'!B825" display="See here for further information and resources" xr:uid="{302A966C-D440-4206-B1BA-9C74AE73D8AC}"/>
    <hyperlink ref="I71:M72" location="'Further Information'!B825" display="See here for further information and resources" xr:uid="{89FA2D24-F3EE-42C9-9D73-00D3DED45454}"/>
    <hyperlink ref="I80:M81" location="'Further Information'!B825" display="See here for further information and resources" xr:uid="{C728C296-0448-443D-B077-10D224DA3455}"/>
    <hyperlink ref="I92:M93" location="'Further Information'!B869" display="See here for further information and resources" xr:uid="{669BBC7E-B343-4AF5-AF87-335B76B84931}"/>
    <hyperlink ref="I98:M99" location="'Further Information'!B869" display="See here for further information and resources" xr:uid="{0F106CF5-5046-43D0-9C2E-2C66745B38D1}"/>
    <hyperlink ref="I108:M109" location="'Further Information'!B869" display="See here for further information and resources" xr:uid="{742B00F6-F9C4-43A2-B9EB-680DBA618A8D}"/>
    <hyperlink ref="J112:O115" location="'1. Start Page'!A1" display="'1. Start Page'!A1" xr:uid="{048BA803-8ADF-EC48-A686-346910B3B21E}"/>
    <hyperlink ref="O1:P2" location="'READ FIRST User Guide'!A1" display="User Guide" xr:uid="{45E94128-B274-1242-96B4-71182D6C9469}"/>
    <hyperlink ref="O3:P4" location="Glossary!A1" display="Glossary" xr:uid="{1E3B2E00-157E-AE4F-BF1D-5298820556E9}"/>
    <hyperlink ref="I47:M48" location="'Further Information'!B806" display="See here for further information and resources" xr:uid="{5BBE1032-51C7-4AE1-B135-1A4BB41264A2}"/>
  </hyperlinks>
  <pageMargins left="0.7" right="0.7" top="0.75" bottom="0.75" header="0.3" footer="0.3"/>
  <pageSetup orientation="portrait" horizontalDpi="0" verticalDpi="0"/>
  <drawing r:id="rId1"/>
  <legacyDrawing r:id="rId2"/>
  <mc:AlternateContent xmlns:mc="http://schemas.openxmlformats.org/markup-compatibility/2006">
    <mc:Choice Requires="x14">
      <controls>
        <mc:AlternateContent xmlns:mc="http://schemas.openxmlformats.org/markup-compatibility/2006">
          <mc:Choice Requires="x14">
            <control shapeId="37889" r:id="rId3" name="Check Box 1">
              <controlPr defaultSize="0" autoFill="0" autoLine="0" autoPict="0">
                <anchor moveWithCells="1">
                  <from>
                    <xdr:col>14</xdr:col>
                    <xdr:colOff>254000</xdr:colOff>
                    <xdr:row>23</xdr:row>
                    <xdr:rowOff>38100</xdr:rowOff>
                  </from>
                  <to>
                    <xdr:col>14</xdr:col>
                    <xdr:colOff>546100</xdr:colOff>
                    <xdr:row>24</xdr:row>
                    <xdr:rowOff>152400</xdr:rowOff>
                  </to>
                </anchor>
              </controlPr>
            </control>
          </mc:Choice>
        </mc:AlternateContent>
        <mc:AlternateContent xmlns:mc="http://schemas.openxmlformats.org/markup-compatibility/2006">
          <mc:Choice Requires="x14">
            <control shapeId="37890" r:id="rId4" name="Check Box 2">
              <controlPr defaultSize="0" autoFill="0" autoLine="0" autoPict="0">
                <anchor moveWithCells="1">
                  <from>
                    <xdr:col>14</xdr:col>
                    <xdr:colOff>254000</xdr:colOff>
                    <xdr:row>29</xdr:row>
                    <xdr:rowOff>38100</xdr:rowOff>
                  </from>
                  <to>
                    <xdr:col>14</xdr:col>
                    <xdr:colOff>546100</xdr:colOff>
                    <xdr:row>30</xdr:row>
                    <xdr:rowOff>152400</xdr:rowOff>
                  </to>
                </anchor>
              </controlPr>
            </control>
          </mc:Choice>
        </mc:AlternateContent>
        <mc:AlternateContent xmlns:mc="http://schemas.openxmlformats.org/markup-compatibility/2006">
          <mc:Choice Requires="x14">
            <control shapeId="37891" r:id="rId5" name="Check Box 3">
              <controlPr defaultSize="0" autoFill="0" autoLine="0" autoPict="0">
                <anchor moveWithCells="1">
                  <from>
                    <xdr:col>14</xdr:col>
                    <xdr:colOff>266700</xdr:colOff>
                    <xdr:row>35</xdr:row>
                    <xdr:rowOff>25400</xdr:rowOff>
                  </from>
                  <to>
                    <xdr:col>14</xdr:col>
                    <xdr:colOff>558800</xdr:colOff>
                    <xdr:row>36</xdr:row>
                    <xdr:rowOff>139700</xdr:rowOff>
                  </to>
                </anchor>
              </controlPr>
            </control>
          </mc:Choice>
        </mc:AlternateContent>
        <mc:AlternateContent xmlns:mc="http://schemas.openxmlformats.org/markup-compatibility/2006">
          <mc:Choice Requires="x14">
            <control shapeId="37892" r:id="rId6" name="Check Box 4">
              <controlPr defaultSize="0" autoFill="0" autoLine="0" autoPict="0">
                <anchor moveWithCells="1">
                  <from>
                    <xdr:col>14</xdr:col>
                    <xdr:colOff>228600</xdr:colOff>
                    <xdr:row>47</xdr:row>
                    <xdr:rowOff>38100</xdr:rowOff>
                  </from>
                  <to>
                    <xdr:col>14</xdr:col>
                    <xdr:colOff>520700</xdr:colOff>
                    <xdr:row>48</xdr:row>
                    <xdr:rowOff>152400</xdr:rowOff>
                  </to>
                </anchor>
              </controlPr>
            </control>
          </mc:Choice>
        </mc:AlternateContent>
        <mc:AlternateContent xmlns:mc="http://schemas.openxmlformats.org/markup-compatibility/2006">
          <mc:Choice Requires="x14">
            <control shapeId="37894" r:id="rId7" name="Check Box 6">
              <controlPr defaultSize="0" autoFill="0" autoLine="0" autoPict="0">
                <anchor moveWithCells="1">
                  <from>
                    <xdr:col>14</xdr:col>
                    <xdr:colOff>279400</xdr:colOff>
                    <xdr:row>41</xdr:row>
                    <xdr:rowOff>38100</xdr:rowOff>
                  </from>
                  <to>
                    <xdr:col>14</xdr:col>
                    <xdr:colOff>571500</xdr:colOff>
                    <xdr:row>42</xdr:row>
                    <xdr:rowOff>152400</xdr:rowOff>
                  </to>
                </anchor>
              </controlPr>
            </control>
          </mc:Choice>
        </mc:AlternateContent>
        <mc:AlternateContent xmlns:mc="http://schemas.openxmlformats.org/markup-compatibility/2006">
          <mc:Choice Requires="x14">
            <control shapeId="37895" r:id="rId8" name="Check Box 7">
              <controlPr defaultSize="0" autoFill="0" autoLine="0" autoPict="0">
                <anchor moveWithCells="1">
                  <from>
                    <xdr:col>14</xdr:col>
                    <xdr:colOff>228600</xdr:colOff>
                    <xdr:row>57</xdr:row>
                    <xdr:rowOff>203200</xdr:rowOff>
                  </from>
                  <to>
                    <xdr:col>14</xdr:col>
                    <xdr:colOff>520700</xdr:colOff>
                    <xdr:row>58</xdr:row>
                    <xdr:rowOff>317500</xdr:rowOff>
                  </to>
                </anchor>
              </controlPr>
            </control>
          </mc:Choice>
        </mc:AlternateContent>
        <mc:AlternateContent xmlns:mc="http://schemas.openxmlformats.org/markup-compatibility/2006">
          <mc:Choice Requires="x14">
            <control shapeId="37896" r:id="rId9" name="Check Box 8">
              <controlPr defaultSize="0" autoFill="0" autoLine="0" autoPict="0">
                <anchor moveWithCells="1">
                  <from>
                    <xdr:col>14</xdr:col>
                    <xdr:colOff>228600</xdr:colOff>
                    <xdr:row>65</xdr:row>
                    <xdr:rowOff>12700</xdr:rowOff>
                  </from>
                  <to>
                    <xdr:col>14</xdr:col>
                    <xdr:colOff>520700</xdr:colOff>
                    <xdr:row>66</xdr:row>
                    <xdr:rowOff>127000</xdr:rowOff>
                  </to>
                </anchor>
              </controlPr>
            </control>
          </mc:Choice>
        </mc:AlternateContent>
        <mc:AlternateContent xmlns:mc="http://schemas.openxmlformats.org/markup-compatibility/2006">
          <mc:Choice Requires="x14">
            <control shapeId="37897" r:id="rId10" name="Check Box 9">
              <controlPr defaultSize="0" autoFill="0" autoLine="0" autoPict="0">
                <anchor moveWithCells="1">
                  <from>
                    <xdr:col>14</xdr:col>
                    <xdr:colOff>215900</xdr:colOff>
                    <xdr:row>71</xdr:row>
                    <xdr:rowOff>12700</xdr:rowOff>
                  </from>
                  <to>
                    <xdr:col>14</xdr:col>
                    <xdr:colOff>508000</xdr:colOff>
                    <xdr:row>72</xdr:row>
                    <xdr:rowOff>127000</xdr:rowOff>
                  </to>
                </anchor>
              </controlPr>
            </control>
          </mc:Choice>
        </mc:AlternateContent>
        <mc:AlternateContent xmlns:mc="http://schemas.openxmlformats.org/markup-compatibility/2006">
          <mc:Choice Requires="x14">
            <control shapeId="37898" r:id="rId11" name="Check Box 10">
              <controlPr defaultSize="0" autoFill="0" autoLine="0" autoPict="0">
                <anchor moveWithCells="1">
                  <from>
                    <xdr:col>14</xdr:col>
                    <xdr:colOff>228600</xdr:colOff>
                    <xdr:row>91</xdr:row>
                    <xdr:rowOff>50800</xdr:rowOff>
                  </from>
                  <to>
                    <xdr:col>14</xdr:col>
                    <xdr:colOff>520700</xdr:colOff>
                    <xdr:row>92</xdr:row>
                    <xdr:rowOff>165100</xdr:rowOff>
                  </to>
                </anchor>
              </controlPr>
            </control>
          </mc:Choice>
        </mc:AlternateContent>
        <mc:AlternateContent xmlns:mc="http://schemas.openxmlformats.org/markup-compatibility/2006">
          <mc:Choice Requires="x14">
            <control shapeId="37899" r:id="rId12" name="Check Box 11">
              <controlPr defaultSize="0" autoFill="0" autoLine="0" autoPict="0">
                <anchor moveWithCells="1">
                  <from>
                    <xdr:col>14</xdr:col>
                    <xdr:colOff>203200</xdr:colOff>
                    <xdr:row>98</xdr:row>
                    <xdr:rowOff>25400</xdr:rowOff>
                  </from>
                  <to>
                    <xdr:col>14</xdr:col>
                    <xdr:colOff>495300</xdr:colOff>
                    <xdr:row>99</xdr:row>
                    <xdr:rowOff>139700</xdr:rowOff>
                  </to>
                </anchor>
              </controlPr>
            </control>
          </mc:Choice>
        </mc:AlternateContent>
        <mc:AlternateContent xmlns:mc="http://schemas.openxmlformats.org/markup-compatibility/2006">
          <mc:Choice Requires="x14">
            <control shapeId="37900" r:id="rId13" name="Check Box 12">
              <controlPr defaultSize="0" autoFill="0" autoLine="0" autoPict="0">
                <anchor moveWithCells="1">
                  <from>
                    <xdr:col>14</xdr:col>
                    <xdr:colOff>203200</xdr:colOff>
                    <xdr:row>106</xdr:row>
                    <xdr:rowOff>25400</xdr:rowOff>
                  </from>
                  <to>
                    <xdr:col>14</xdr:col>
                    <xdr:colOff>495300</xdr:colOff>
                    <xdr:row>106</xdr:row>
                    <xdr:rowOff>342900</xdr:rowOff>
                  </to>
                </anchor>
              </controlPr>
            </control>
          </mc:Choice>
        </mc:AlternateContent>
        <mc:AlternateContent xmlns:mc="http://schemas.openxmlformats.org/markup-compatibility/2006">
          <mc:Choice Requires="x14">
            <control shapeId="37902" r:id="rId14" name="Check Box 14">
              <controlPr defaultSize="0" autoFill="0" autoLine="0" autoPict="0">
                <anchor moveWithCells="1">
                  <from>
                    <xdr:col>14</xdr:col>
                    <xdr:colOff>228600</xdr:colOff>
                    <xdr:row>78</xdr:row>
                    <xdr:rowOff>215900</xdr:rowOff>
                  </from>
                  <to>
                    <xdr:col>14</xdr:col>
                    <xdr:colOff>520700</xdr:colOff>
                    <xdr:row>79</xdr:row>
                    <xdr:rowOff>0</xdr:rowOff>
                  </to>
                </anchor>
              </controlPr>
            </control>
          </mc:Choice>
        </mc:AlternateContent>
      </controls>
    </mc:Choice>
  </mc:AlternateConten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8204C-7550-C247-9160-8D8DA51A876D}">
  <sheetPr codeName="Sheet21"/>
  <dimension ref="A2:C28"/>
  <sheetViews>
    <sheetView workbookViewId="0">
      <selection activeCell="B16" sqref="B16"/>
    </sheetView>
  </sheetViews>
  <sheetFormatPr baseColWidth="10" defaultColWidth="10.83203125" defaultRowHeight="16" x14ac:dyDescent="0.2"/>
  <cols>
    <col min="2" max="2" width="36.83203125" customWidth="1"/>
  </cols>
  <sheetData>
    <row r="2" spans="2:3" x14ac:dyDescent="0.2">
      <c r="B2" t="s">
        <v>375</v>
      </c>
    </row>
    <row r="4" spans="2:3" x14ac:dyDescent="0.2">
      <c r="B4">
        <v>48</v>
      </c>
    </row>
    <row r="5" spans="2:3" x14ac:dyDescent="0.2">
      <c r="B5">
        <f>B4-C5</f>
        <v>1</v>
      </c>
      <c r="C5">
        <f>COUNTIF('2. Enabling Conditions Overview'!C24:R61,"✗")</f>
        <v>47</v>
      </c>
    </row>
    <row r="7" spans="2:3" x14ac:dyDescent="0.2">
      <c r="B7" t="s">
        <v>376</v>
      </c>
    </row>
    <row r="9" spans="2:3" x14ac:dyDescent="0.2">
      <c r="B9">
        <v>13</v>
      </c>
    </row>
    <row r="10" spans="2:3" x14ac:dyDescent="0.2">
      <c r="B10">
        <f>B9-C10</f>
        <v>-9</v>
      </c>
      <c r="C10">
        <f>COUNTIF('14. Prerequisite Steps 1-3'!H26:Q191,"✗")</f>
        <v>22</v>
      </c>
    </row>
    <row r="13" spans="2:3" x14ac:dyDescent="0.2">
      <c r="B13" t="s">
        <v>377</v>
      </c>
    </row>
    <row r="15" spans="2:3" x14ac:dyDescent="0.2">
      <c r="B15">
        <v>40</v>
      </c>
    </row>
    <row r="16" spans="2:3" x14ac:dyDescent="0.2">
      <c r="B16">
        <f>40-C16</f>
        <v>0</v>
      </c>
      <c r="C16">
        <f>B23</f>
        <v>40</v>
      </c>
    </row>
    <row r="18" spans="1:2" x14ac:dyDescent="0.2">
      <c r="A18" t="s">
        <v>378</v>
      </c>
      <c r="B18">
        <f>COUNTIF('15. Step 4. Consideration'!H23:H46,"✗")</f>
        <v>4</v>
      </c>
    </row>
    <row r="19" spans="1:2" x14ac:dyDescent="0.2">
      <c r="A19" t="s">
        <v>379</v>
      </c>
      <c r="B19">
        <f>COUNTIF('16. Step 5. Impact Assessment'!H32:Q123,"✗")</f>
        <v>13</v>
      </c>
    </row>
    <row r="20" spans="1:2" x14ac:dyDescent="0.2">
      <c r="A20" t="s">
        <v>380</v>
      </c>
      <c r="B20">
        <f>COUNTIF('17. Step 6. Willingness'!H20:H49,"✗")</f>
        <v>5</v>
      </c>
    </row>
    <row r="21" spans="1:2" x14ac:dyDescent="0.2">
      <c r="A21" t="s">
        <v>381</v>
      </c>
      <c r="B21">
        <f>COUNTIF('18. Step 7. Negotiations'!H15:Q68,"✗")</f>
        <v>6</v>
      </c>
    </row>
    <row r="22" spans="1:2" x14ac:dyDescent="0.2">
      <c r="A22" t="s">
        <v>382</v>
      </c>
      <c r="B22">
        <f>COUNTIF('19. Step 8. Sustainability'!H18:Q110,"✗")</f>
        <v>12</v>
      </c>
    </row>
    <row r="23" spans="1:2" x14ac:dyDescent="0.2">
      <c r="B23">
        <f>SUM(B18:B22)</f>
        <v>40</v>
      </c>
    </row>
    <row r="27" spans="1:2" x14ac:dyDescent="0.2">
      <c r="B27" t="s">
        <v>383</v>
      </c>
    </row>
    <row r="28" spans="1:2" x14ac:dyDescent="0.2">
      <c r="B28" s="18" t="s">
        <v>384</v>
      </c>
    </row>
  </sheetData>
  <hyperlinks>
    <hyperlink ref="B28" r:id="rId1" xr:uid="{D990C6D8-64BB-F34F-B69B-E0A531B055A6}"/>
  </hyperlinks>
  <pageMargins left="0.7" right="0.7" top="0.75" bottom="0.75" header="0.3" footer="0.3"/>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2AFB0A-3AFD-EF4C-8B98-55FA966B6AAA}">
  <sheetPr codeName="Sheet23"/>
  <dimension ref="A1:S101"/>
  <sheetViews>
    <sheetView showGridLines="0" showRowColHeaders="0" zoomScale="90" zoomScaleNormal="90" workbookViewId="0">
      <selection activeCell="N13" sqref="N13"/>
    </sheetView>
  </sheetViews>
  <sheetFormatPr baseColWidth="10" defaultColWidth="0" defaultRowHeight="16" zeroHeight="1" x14ac:dyDescent="0.2"/>
  <cols>
    <col min="1" max="17" width="10.83203125" style="32" customWidth="1"/>
    <col min="18" max="19" width="0" style="32" hidden="1" customWidth="1"/>
    <col min="20" max="16384" width="10.83203125" style="32" hidden="1"/>
  </cols>
  <sheetData>
    <row r="1" spans="1:19" x14ac:dyDescent="0.2">
      <c r="A1" s="19"/>
      <c r="B1" s="20"/>
      <c r="C1" s="21"/>
      <c r="D1" s="20"/>
      <c r="E1" s="21"/>
      <c r="F1" s="20"/>
      <c r="G1" s="21"/>
      <c r="H1" s="20"/>
      <c r="I1" s="21"/>
      <c r="J1" s="22"/>
      <c r="K1" s="23"/>
      <c r="L1" s="22"/>
      <c r="M1" s="23"/>
      <c r="N1" s="22"/>
      <c r="O1" s="451" t="s">
        <v>0</v>
      </c>
      <c r="P1" s="451"/>
      <c r="Q1" s="24"/>
    </row>
    <row r="2" spans="1:19" x14ac:dyDescent="0.2">
      <c r="A2" s="27"/>
      <c r="B2" s="22"/>
      <c r="C2" s="23"/>
      <c r="D2" s="22"/>
      <c r="E2" s="347"/>
      <c r="F2" s="347"/>
      <c r="G2" s="347"/>
      <c r="H2" s="347"/>
      <c r="I2" s="347"/>
      <c r="J2" s="22"/>
      <c r="K2" s="23"/>
      <c r="L2" s="22"/>
      <c r="M2" s="23"/>
      <c r="N2" s="22"/>
      <c r="O2" s="451"/>
      <c r="P2" s="451"/>
      <c r="Q2" s="24"/>
    </row>
    <row r="3" spans="1:19" x14ac:dyDescent="0.2">
      <c r="A3" s="27"/>
      <c r="B3" s="22"/>
      <c r="C3" s="23"/>
      <c r="D3" s="22"/>
      <c r="E3" s="347"/>
      <c r="F3" s="347"/>
      <c r="G3" s="347"/>
      <c r="H3" s="347"/>
      <c r="I3" s="347"/>
      <c r="J3" s="22"/>
      <c r="K3" s="23"/>
      <c r="L3" s="22"/>
      <c r="M3" s="23"/>
      <c r="N3" s="22"/>
      <c r="O3" s="451" t="s">
        <v>1</v>
      </c>
      <c r="P3" s="451"/>
      <c r="Q3" s="24"/>
    </row>
    <row r="4" spans="1:19" x14ac:dyDescent="0.2">
      <c r="A4" s="27"/>
      <c r="B4" s="28"/>
      <c r="C4" s="23"/>
      <c r="D4" s="22"/>
      <c r="E4" s="23"/>
      <c r="F4" s="22"/>
      <c r="G4" s="23"/>
      <c r="H4" s="22"/>
      <c r="I4" s="23"/>
      <c r="J4" s="22"/>
      <c r="K4" s="23"/>
      <c r="L4" s="22"/>
      <c r="M4" s="23"/>
      <c r="N4" s="22"/>
      <c r="O4" s="452"/>
      <c r="P4" s="452"/>
      <c r="Q4" s="29"/>
    </row>
    <row r="5" spans="1:19" x14ac:dyDescent="0.2">
      <c r="A5" s="30"/>
      <c r="B5" s="31"/>
      <c r="C5" s="31"/>
      <c r="D5" s="31"/>
      <c r="E5" s="31"/>
      <c r="F5" s="31"/>
      <c r="G5" s="31"/>
      <c r="H5" s="31"/>
      <c r="I5" s="31"/>
      <c r="J5" s="31"/>
      <c r="K5" s="31"/>
      <c r="L5" s="31"/>
      <c r="M5" s="31"/>
      <c r="N5" s="31"/>
      <c r="O5" s="31"/>
      <c r="P5" s="31"/>
      <c r="Q5" s="31"/>
    </row>
    <row r="6" spans="1:19" x14ac:dyDescent="0.2">
      <c r="A6" s="33"/>
      <c r="B6" s="34"/>
      <c r="C6" s="34"/>
      <c r="D6" s="34"/>
      <c r="E6" s="394" t="s">
        <v>2</v>
      </c>
      <c r="F6" s="394"/>
      <c r="G6" s="394" t="s">
        <v>3</v>
      </c>
      <c r="H6" s="394"/>
      <c r="I6" s="394" t="s">
        <v>4</v>
      </c>
      <c r="J6" s="394"/>
      <c r="K6" s="394"/>
      <c r="L6" s="394" t="s">
        <v>5</v>
      </c>
      <c r="M6" s="394"/>
      <c r="N6" s="394"/>
      <c r="O6" s="79"/>
      <c r="P6" s="34"/>
      <c r="Q6" s="34"/>
    </row>
    <row r="7" spans="1:19" x14ac:dyDescent="0.2">
      <c r="A7" s="33"/>
      <c r="B7" s="34"/>
      <c r="C7" s="34"/>
      <c r="D7" s="34"/>
      <c r="E7" s="394"/>
      <c r="F7" s="394"/>
      <c r="G7" s="394"/>
      <c r="H7" s="394"/>
      <c r="I7" s="394"/>
      <c r="J7" s="394"/>
      <c r="K7" s="394"/>
      <c r="L7" s="394"/>
      <c r="M7" s="394"/>
      <c r="N7" s="394"/>
      <c r="O7" s="79"/>
      <c r="P7" s="34"/>
      <c r="Q7" s="34"/>
    </row>
    <row r="8" spans="1:19" x14ac:dyDescent="0.2">
      <c r="A8" s="33"/>
      <c r="B8" s="34"/>
      <c r="C8" s="34"/>
      <c r="D8" s="34"/>
      <c r="E8" s="34"/>
      <c r="F8" s="34"/>
      <c r="G8" s="34"/>
      <c r="H8" s="34"/>
      <c r="I8" s="34"/>
      <c r="J8" s="34"/>
      <c r="K8" s="34"/>
      <c r="L8" s="34"/>
      <c r="M8" s="34"/>
      <c r="N8" s="34"/>
      <c r="O8" s="34"/>
      <c r="P8" s="34"/>
      <c r="Q8" s="34"/>
    </row>
    <row r="9" spans="1:19" x14ac:dyDescent="0.2">
      <c r="A9" s="36"/>
      <c r="B9" s="37"/>
      <c r="C9" s="37"/>
      <c r="D9" s="37"/>
      <c r="E9" s="37"/>
      <c r="F9" s="37"/>
      <c r="G9" s="37"/>
      <c r="H9" s="37"/>
      <c r="I9" s="37"/>
      <c r="J9" s="37"/>
      <c r="K9" s="37"/>
      <c r="L9" s="37"/>
      <c r="M9" s="37"/>
      <c r="N9" s="37"/>
      <c r="O9" s="37"/>
      <c r="P9" s="37"/>
      <c r="Q9" s="37"/>
    </row>
    <row r="10" spans="1:19" s="26" customFormat="1" x14ac:dyDescent="0.2">
      <c r="A10" s="42"/>
      <c r="B10" s="23"/>
      <c r="C10" s="23"/>
      <c r="D10" s="23"/>
      <c r="E10" s="23"/>
      <c r="F10" s="23"/>
      <c r="G10" s="23"/>
      <c r="H10" s="23"/>
      <c r="I10" s="23"/>
      <c r="J10" s="23"/>
      <c r="K10" s="23"/>
      <c r="L10" s="23"/>
      <c r="M10" s="23"/>
      <c r="N10" s="23"/>
      <c r="O10" s="23"/>
      <c r="P10" s="23"/>
      <c r="Q10" s="23"/>
      <c r="R10" s="23"/>
      <c r="S10" s="43"/>
    </row>
    <row r="11" spans="1:19" s="26" customFormat="1" ht="16" customHeight="1" x14ac:dyDescent="0.2">
      <c r="A11" s="344" t="s">
        <v>1</v>
      </c>
      <c r="B11" s="345"/>
      <c r="C11" s="345"/>
      <c r="D11" s="345"/>
      <c r="E11" s="345"/>
      <c r="F11" s="345"/>
      <c r="G11" s="345"/>
      <c r="H11" s="345"/>
      <c r="I11" s="345"/>
      <c r="J11" s="345"/>
      <c r="K11" s="345"/>
      <c r="L11" s="345"/>
      <c r="M11" s="345"/>
      <c r="N11" s="345"/>
      <c r="O11" s="345"/>
      <c r="P11" s="345"/>
      <c r="Q11" s="345"/>
      <c r="R11" s="345"/>
      <c r="S11" s="43"/>
    </row>
    <row r="12" spans="1:19" s="26" customFormat="1" ht="16" customHeight="1" x14ac:dyDescent="0.2">
      <c r="A12" s="344"/>
      <c r="B12" s="345"/>
      <c r="C12" s="345"/>
      <c r="D12" s="345"/>
      <c r="E12" s="345"/>
      <c r="F12" s="345"/>
      <c r="G12" s="345"/>
      <c r="H12" s="345"/>
      <c r="I12" s="345"/>
      <c r="J12" s="345"/>
      <c r="K12" s="345"/>
      <c r="L12" s="345"/>
      <c r="M12" s="345"/>
      <c r="N12" s="345"/>
      <c r="O12" s="345"/>
      <c r="P12" s="345"/>
      <c r="Q12" s="345"/>
      <c r="R12" s="345"/>
      <c r="S12" s="43"/>
    </row>
    <row r="13" spans="1:19" s="26" customFormat="1" x14ac:dyDescent="0.2">
      <c r="A13" s="42"/>
      <c r="B13" s="23"/>
      <c r="C13" s="23"/>
      <c r="D13" s="23"/>
      <c r="E13" s="23"/>
      <c r="F13" s="23"/>
      <c r="G13" s="23"/>
      <c r="H13" s="23"/>
      <c r="I13" s="23"/>
      <c r="J13" s="23"/>
      <c r="K13" s="23"/>
      <c r="S13" s="43"/>
    </row>
    <row r="14" spans="1:19" s="26" customFormat="1" x14ac:dyDescent="0.2">
      <c r="A14" s="23"/>
      <c r="S14" s="23"/>
    </row>
    <row r="15" spans="1:19" ht="48" customHeight="1" x14ac:dyDescent="0.2">
      <c r="A15" s="80"/>
      <c r="B15" s="81"/>
      <c r="C15" s="81" t="s">
        <v>385</v>
      </c>
      <c r="D15" s="81"/>
      <c r="E15" s="81"/>
      <c r="F15" s="81"/>
      <c r="G15" s="81"/>
      <c r="H15" s="81"/>
      <c r="I15" s="81"/>
      <c r="J15" s="81"/>
      <c r="K15" s="81"/>
      <c r="L15" s="81"/>
      <c r="M15" s="81"/>
      <c r="N15" s="81"/>
      <c r="O15" s="81"/>
      <c r="P15" s="81"/>
      <c r="Q15" s="81"/>
      <c r="R15" s="81"/>
    </row>
    <row r="16" spans="1:19" ht="16" customHeight="1" x14ac:dyDescent="0.2">
      <c r="A16" s="80"/>
      <c r="B16" s="81"/>
      <c r="C16" s="81"/>
      <c r="D16" s="81"/>
      <c r="E16" s="81"/>
      <c r="F16" s="81"/>
      <c r="G16" s="81"/>
      <c r="H16" s="81"/>
      <c r="I16" s="81"/>
      <c r="J16" s="81"/>
      <c r="K16" s="81"/>
      <c r="L16" s="81"/>
      <c r="M16" s="81"/>
      <c r="N16" s="81"/>
      <c r="O16" s="81"/>
      <c r="P16" s="81"/>
      <c r="Q16" s="81"/>
      <c r="R16" s="81"/>
    </row>
    <row r="17" spans="1:18" ht="65" customHeight="1" x14ac:dyDescent="0.2">
      <c r="A17" s="82"/>
      <c r="B17" s="710" t="s">
        <v>386</v>
      </c>
      <c r="C17" s="707" t="s">
        <v>387</v>
      </c>
      <c r="D17" s="708"/>
      <c r="E17" s="708"/>
      <c r="F17" s="709"/>
      <c r="G17" s="704" t="s">
        <v>388</v>
      </c>
      <c r="H17" s="705"/>
      <c r="I17" s="705"/>
      <c r="J17" s="705"/>
      <c r="K17" s="705"/>
      <c r="L17" s="705"/>
      <c r="M17" s="705"/>
      <c r="N17" s="705"/>
      <c r="O17" s="705"/>
      <c r="P17" s="706"/>
      <c r="Q17" s="82"/>
      <c r="R17" s="82"/>
    </row>
    <row r="18" spans="1:18" ht="65" customHeight="1" x14ac:dyDescent="0.2">
      <c r="A18" s="82"/>
      <c r="B18" s="710"/>
      <c r="C18" s="698" t="s">
        <v>389</v>
      </c>
      <c r="D18" s="699"/>
      <c r="E18" s="699"/>
      <c r="F18" s="700"/>
      <c r="G18" s="695" t="s">
        <v>390</v>
      </c>
      <c r="H18" s="696"/>
      <c r="I18" s="696"/>
      <c r="J18" s="696"/>
      <c r="K18" s="696"/>
      <c r="L18" s="696"/>
      <c r="M18" s="696"/>
      <c r="N18" s="696"/>
      <c r="O18" s="696"/>
      <c r="P18" s="697"/>
      <c r="Q18" s="82"/>
      <c r="R18" s="82"/>
    </row>
    <row r="19" spans="1:18" ht="65" customHeight="1" x14ac:dyDescent="0.2">
      <c r="A19" s="82"/>
      <c r="B19" s="83" t="s">
        <v>391</v>
      </c>
      <c r="C19" s="707" t="s">
        <v>392</v>
      </c>
      <c r="D19" s="708"/>
      <c r="E19" s="708"/>
      <c r="F19" s="709"/>
      <c r="G19" s="704" t="s">
        <v>393</v>
      </c>
      <c r="H19" s="705"/>
      <c r="I19" s="705"/>
      <c r="J19" s="705"/>
      <c r="K19" s="705"/>
      <c r="L19" s="705"/>
      <c r="M19" s="705"/>
      <c r="N19" s="705"/>
      <c r="O19" s="705"/>
      <c r="P19" s="706"/>
      <c r="Q19" s="82"/>
      <c r="R19" s="82"/>
    </row>
    <row r="20" spans="1:18" ht="65" customHeight="1" x14ac:dyDescent="0.2">
      <c r="A20" s="82"/>
      <c r="B20" s="83" t="s">
        <v>97</v>
      </c>
      <c r="C20" s="698" t="s">
        <v>394</v>
      </c>
      <c r="D20" s="699"/>
      <c r="E20" s="699"/>
      <c r="F20" s="700"/>
      <c r="G20" s="695" t="s">
        <v>395</v>
      </c>
      <c r="H20" s="696"/>
      <c r="I20" s="696"/>
      <c r="J20" s="696"/>
      <c r="K20" s="696"/>
      <c r="L20" s="696"/>
      <c r="M20" s="696"/>
      <c r="N20" s="696"/>
      <c r="O20" s="696"/>
      <c r="P20" s="697"/>
      <c r="Q20" s="82"/>
      <c r="R20" s="82"/>
    </row>
    <row r="21" spans="1:18" ht="65" customHeight="1" x14ac:dyDescent="0.2">
      <c r="A21" s="82"/>
      <c r="B21" s="82"/>
      <c r="C21" s="707" t="s">
        <v>396</v>
      </c>
      <c r="D21" s="708"/>
      <c r="E21" s="708"/>
      <c r="F21" s="709"/>
      <c r="G21" s="704" t="s">
        <v>397</v>
      </c>
      <c r="H21" s="705"/>
      <c r="I21" s="705"/>
      <c r="J21" s="705"/>
      <c r="K21" s="705"/>
      <c r="L21" s="705"/>
      <c r="M21" s="705"/>
      <c r="N21" s="705"/>
      <c r="O21" s="705"/>
      <c r="P21" s="706"/>
      <c r="Q21" s="82"/>
      <c r="R21" s="82"/>
    </row>
    <row r="22" spans="1:18" ht="82" customHeight="1" x14ac:dyDescent="0.2">
      <c r="A22" s="82"/>
      <c r="B22" s="82"/>
      <c r="C22" s="698" t="s">
        <v>398</v>
      </c>
      <c r="D22" s="699"/>
      <c r="E22" s="699"/>
      <c r="F22" s="700"/>
      <c r="G22" s="695" t="s">
        <v>399</v>
      </c>
      <c r="H22" s="696"/>
      <c r="I22" s="696"/>
      <c r="J22" s="696"/>
      <c r="K22" s="696"/>
      <c r="L22" s="696"/>
      <c r="M22" s="696"/>
      <c r="N22" s="696"/>
      <c r="O22" s="696"/>
      <c r="P22" s="697"/>
      <c r="Q22" s="82"/>
      <c r="R22" s="82"/>
    </row>
    <row r="23" spans="1:18" ht="65" customHeight="1" x14ac:dyDescent="0.2">
      <c r="A23" s="82"/>
      <c r="B23" s="82"/>
      <c r="C23" s="707" t="s">
        <v>400</v>
      </c>
      <c r="D23" s="708"/>
      <c r="E23" s="708"/>
      <c r="F23" s="709"/>
      <c r="G23" s="704" t="s">
        <v>401</v>
      </c>
      <c r="H23" s="705"/>
      <c r="I23" s="705"/>
      <c r="J23" s="705"/>
      <c r="K23" s="705"/>
      <c r="L23" s="705"/>
      <c r="M23" s="705"/>
      <c r="N23" s="705"/>
      <c r="O23" s="705"/>
      <c r="P23" s="706"/>
      <c r="Q23" s="82"/>
      <c r="R23" s="82"/>
    </row>
    <row r="24" spans="1:18" ht="65" customHeight="1" x14ac:dyDescent="0.2">
      <c r="A24" s="82"/>
      <c r="B24" s="82"/>
      <c r="C24" s="698" t="s">
        <v>402</v>
      </c>
      <c r="D24" s="699"/>
      <c r="E24" s="699"/>
      <c r="F24" s="700"/>
      <c r="G24" s="695" t="s">
        <v>403</v>
      </c>
      <c r="H24" s="696"/>
      <c r="I24" s="696"/>
      <c r="J24" s="696"/>
      <c r="K24" s="696"/>
      <c r="L24" s="696"/>
      <c r="M24" s="696"/>
      <c r="N24" s="696"/>
      <c r="O24" s="696"/>
      <c r="P24" s="697"/>
      <c r="Q24" s="82"/>
      <c r="R24" s="82"/>
    </row>
    <row r="25" spans="1:18" ht="65" customHeight="1" x14ac:dyDescent="0.2">
      <c r="A25" s="82"/>
      <c r="B25" s="82"/>
      <c r="C25" s="707" t="s">
        <v>404</v>
      </c>
      <c r="D25" s="708"/>
      <c r="E25" s="708"/>
      <c r="F25" s="709"/>
      <c r="G25" s="704" t="s">
        <v>405</v>
      </c>
      <c r="H25" s="705"/>
      <c r="I25" s="705"/>
      <c r="J25" s="705"/>
      <c r="K25" s="705"/>
      <c r="L25" s="705"/>
      <c r="M25" s="705"/>
      <c r="N25" s="705"/>
      <c r="O25" s="705"/>
      <c r="P25" s="706"/>
      <c r="Q25" s="82"/>
      <c r="R25" s="82"/>
    </row>
    <row r="26" spans="1:18" ht="65" customHeight="1" x14ac:dyDescent="0.2">
      <c r="A26" s="82"/>
      <c r="B26" s="82"/>
      <c r="C26" s="698" t="s">
        <v>406</v>
      </c>
      <c r="D26" s="699"/>
      <c r="E26" s="699"/>
      <c r="F26" s="700"/>
      <c r="G26" s="695" t="s">
        <v>407</v>
      </c>
      <c r="H26" s="696"/>
      <c r="I26" s="696"/>
      <c r="J26" s="696"/>
      <c r="K26" s="696"/>
      <c r="L26" s="696"/>
      <c r="M26" s="696"/>
      <c r="N26" s="696"/>
      <c r="O26" s="696"/>
      <c r="P26" s="697"/>
      <c r="Q26" s="82"/>
      <c r="R26" s="82"/>
    </row>
    <row r="27" spans="1:18" ht="65" customHeight="1" x14ac:dyDescent="0.2">
      <c r="A27" s="82"/>
      <c r="B27" s="82"/>
      <c r="C27" s="707" t="s">
        <v>408</v>
      </c>
      <c r="D27" s="708"/>
      <c r="E27" s="708"/>
      <c r="F27" s="709"/>
      <c r="G27" s="704" t="s">
        <v>409</v>
      </c>
      <c r="H27" s="705"/>
      <c r="I27" s="705"/>
      <c r="J27" s="705"/>
      <c r="K27" s="705"/>
      <c r="L27" s="705"/>
      <c r="M27" s="705"/>
      <c r="N27" s="705"/>
      <c r="O27" s="705"/>
      <c r="P27" s="706"/>
      <c r="Q27" s="82"/>
      <c r="R27" s="82"/>
    </row>
    <row r="28" spans="1:18" ht="65" customHeight="1" x14ac:dyDescent="0.2">
      <c r="A28" s="82"/>
      <c r="B28" s="82"/>
      <c r="C28" s="698" t="s">
        <v>410</v>
      </c>
      <c r="D28" s="699"/>
      <c r="E28" s="699"/>
      <c r="F28" s="700"/>
      <c r="G28" s="695" t="s">
        <v>411</v>
      </c>
      <c r="H28" s="696"/>
      <c r="I28" s="696"/>
      <c r="J28" s="696"/>
      <c r="K28" s="696"/>
      <c r="L28" s="696"/>
      <c r="M28" s="696"/>
      <c r="N28" s="696"/>
      <c r="O28" s="696"/>
      <c r="P28" s="697"/>
      <c r="Q28" s="82"/>
      <c r="R28" s="82"/>
    </row>
    <row r="29" spans="1:18" ht="65" customHeight="1" x14ac:dyDescent="0.2">
      <c r="A29" s="82"/>
      <c r="B29" s="84" t="s">
        <v>412</v>
      </c>
      <c r="C29" s="707" t="s">
        <v>413</v>
      </c>
      <c r="D29" s="708"/>
      <c r="E29" s="708"/>
      <c r="F29" s="709"/>
      <c r="G29" s="704" t="s">
        <v>414</v>
      </c>
      <c r="H29" s="705"/>
      <c r="I29" s="705"/>
      <c r="J29" s="705"/>
      <c r="K29" s="705"/>
      <c r="L29" s="705"/>
      <c r="M29" s="705"/>
      <c r="N29" s="705"/>
      <c r="O29" s="705"/>
      <c r="P29" s="706"/>
      <c r="Q29" s="82"/>
      <c r="R29" s="82"/>
    </row>
    <row r="30" spans="1:18" ht="65" customHeight="1" x14ac:dyDescent="0.2">
      <c r="A30" s="82"/>
      <c r="B30" s="82"/>
      <c r="C30" s="698" t="s">
        <v>415</v>
      </c>
      <c r="D30" s="699"/>
      <c r="E30" s="699"/>
      <c r="F30" s="700"/>
      <c r="G30" s="695" t="s">
        <v>416</v>
      </c>
      <c r="H30" s="696"/>
      <c r="I30" s="696"/>
      <c r="J30" s="696"/>
      <c r="K30" s="696"/>
      <c r="L30" s="696"/>
      <c r="M30" s="696"/>
      <c r="N30" s="696"/>
      <c r="O30" s="696"/>
      <c r="P30" s="697"/>
      <c r="Q30" s="82"/>
      <c r="R30" s="82"/>
    </row>
    <row r="31" spans="1:18" ht="87" customHeight="1" x14ac:dyDescent="0.2">
      <c r="A31" s="82"/>
      <c r="B31" s="82"/>
      <c r="C31" s="707" t="s">
        <v>417</v>
      </c>
      <c r="D31" s="708"/>
      <c r="E31" s="708"/>
      <c r="F31" s="709"/>
      <c r="G31" s="704" t="s">
        <v>418</v>
      </c>
      <c r="H31" s="705"/>
      <c r="I31" s="705"/>
      <c r="J31" s="705"/>
      <c r="K31" s="705"/>
      <c r="L31" s="705"/>
      <c r="M31" s="705"/>
      <c r="N31" s="705"/>
      <c r="O31" s="705"/>
      <c r="P31" s="706"/>
      <c r="Q31" s="82"/>
      <c r="R31" s="82"/>
    </row>
    <row r="32" spans="1:18" ht="65" customHeight="1" x14ac:dyDescent="0.2">
      <c r="A32" s="82"/>
      <c r="B32" s="82"/>
      <c r="C32" s="698" t="s">
        <v>419</v>
      </c>
      <c r="D32" s="699"/>
      <c r="E32" s="699"/>
      <c r="F32" s="700"/>
      <c r="G32" s="695" t="s">
        <v>420</v>
      </c>
      <c r="H32" s="696"/>
      <c r="I32" s="696"/>
      <c r="J32" s="696"/>
      <c r="K32" s="696"/>
      <c r="L32" s="696"/>
      <c r="M32" s="696"/>
      <c r="N32" s="696"/>
      <c r="O32" s="696"/>
      <c r="P32" s="697"/>
      <c r="Q32" s="82"/>
      <c r="R32" s="82"/>
    </row>
    <row r="33" spans="1:18" ht="65" customHeight="1" x14ac:dyDescent="0.2">
      <c r="A33" s="82"/>
      <c r="B33" s="82"/>
      <c r="C33" s="707" t="s">
        <v>421</v>
      </c>
      <c r="D33" s="708"/>
      <c r="E33" s="708"/>
      <c r="F33" s="709"/>
      <c r="G33" s="704" t="s">
        <v>422</v>
      </c>
      <c r="H33" s="705"/>
      <c r="I33" s="705"/>
      <c r="J33" s="705"/>
      <c r="K33" s="705"/>
      <c r="L33" s="705"/>
      <c r="M33" s="705"/>
      <c r="N33" s="705"/>
      <c r="O33" s="705"/>
      <c r="P33" s="706"/>
      <c r="Q33" s="82"/>
      <c r="R33" s="82"/>
    </row>
    <row r="34" spans="1:18" ht="65" customHeight="1" x14ac:dyDescent="0.2">
      <c r="A34" s="82"/>
      <c r="B34" s="84" t="s">
        <v>94</v>
      </c>
      <c r="C34" s="698" t="s">
        <v>423</v>
      </c>
      <c r="D34" s="699"/>
      <c r="E34" s="699"/>
      <c r="F34" s="700"/>
      <c r="G34" s="695" t="s">
        <v>424</v>
      </c>
      <c r="H34" s="696"/>
      <c r="I34" s="696"/>
      <c r="J34" s="696"/>
      <c r="K34" s="696"/>
      <c r="L34" s="696"/>
      <c r="M34" s="696"/>
      <c r="N34" s="696"/>
      <c r="O34" s="696"/>
      <c r="P34" s="697"/>
      <c r="Q34" s="82"/>
      <c r="R34" s="82"/>
    </row>
    <row r="35" spans="1:18" ht="65" customHeight="1" x14ac:dyDescent="0.2">
      <c r="A35" s="82"/>
      <c r="B35" s="82"/>
      <c r="C35" s="707" t="s">
        <v>425</v>
      </c>
      <c r="D35" s="708"/>
      <c r="E35" s="708"/>
      <c r="F35" s="709"/>
      <c r="G35" s="704" t="s">
        <v>426</v>
      </c>
      <c r="H35" s="705"/>
      <c r="I35" s="705"/>
      <c r="J35" s="705"/>
      <c r="K35" s="705"/>
      <c r="L35" s="705"/>
      <c r="M35" s="705"/>
      <c r="N35" s="705"/>
      <c r="O35" s="705"/>
      <c r="P35" s="706"/>
      <c r="Q35" s="82"/>
      <c r="R35" s="82"/>
    </row>
    <row r="36" spans="1:18" ht="65" customHeight="1" x14ac:dyDescent="0.2">
      <c r="A36" s="82"/>
      <c r="B36" s="82"/>
      <c r="C36" s="698" t="s">
        <v>427</v>
      </c>
      <c r="D36" s="699"/>
      <c r="E36" s="699"/>
      <c r="F36" s="700"/>
      <c r="G36" s="695" t="s">
        <v>428</v>
      </c>
      <c r="H36" s="696"/>
      <c r="I36" s="696"/>
      <c r="J36" s="696"/>
      <c r="K36" s="696"/>
      <c r="L36" s="696"/>
      <c r="M36" s="696"/>
      <c r="N36" s="696"/>
      <c r="O36" s="696"/>
      <c r="P36" s="697"/>
      <c r="Q36" s="82"/>
      <c r="R36" s="82"/>
    </row>
    <row r="37" spans="1:18" ht="65" customHeight="1" x14ac:dyDescent="0.2">
      <c r="A37" s="82"/>
      <c r="B37" s="82"/>
      <c r="C37" s="707" t="s">
        <v>429</v>
      </c>
      <c r="D37" s="708"/>
      <c r="E37" s="708"/>
      <c r="F37" s="709"/>
      <c r="G37" s="704" t="s">
        <v>430</v>
      </c>
      <c r="H37" s="705"/>
      <c r="I37" s="705"/>
      <c r="J37" s="705"/>
      <c r="K37" s="705"/>
      <c r="L37" s="705"/>
      <c r="M37" s="705"/>
      <c r="N37" s="705"/>
      <c r="O37" s="705"/>
      <c r="P37" s="706"/>
      <c r="Q37" s="82"/>
      <c r="R37" s="82"/>
    </row>
    <row r="38" spans="1:18" ht="65" customHeight="1" x14ac:dyDescent="0.2">
      <c r="A38" s="82"/>
      <c r="B38" s="82"/>
      <c r="C38" s="698" t="s">
        <v>431</v>
      </c>
      <c r="D38" s="699"/>
      <c r="E38" s="699"/>
      <c r="F38" s="700"/>
      <c r="G38" s="695" t="s">
        <v>432</v>
      </c>
      <c r="H38" s="696"/>
      <c r="I38" s="696"/>
      <c r="J38" s="696"/>
      <c r="K38" s="696"/>
      <c r="L38" s="696"/>
      <c r="M38" s="696"/>
      <c r="N38" s="696"/>
      <c r="O38" s="696"/>
      <c r="P38" s="697"/>
      <c r="Q38" s="82"/>
      <c r="R38" s="82"/>
    </row>
    <row r="39" spans="1:18" ht="98" customHeight="1" x14ac:dyDescent="0.2">
      <c r="A39" s="82"/>
      <c r="B39" s="84" t="s">
        <v>433</v>
      </c>
      <c r="C39" s="707" t="s">
        <v>434</v>
      </c>
      <c r="D39" s="708"/>
      <c r="E39" s="708"/>
      <c r="F39" s="709"/>
      <c r="G39" s="704" t="s">
        <v>435</v>
      </c>
      <c r="H39" s="705"/>
      <c r="I39" s="705"/>
      <c r="J39" s="705"/>
      <c r="K39" s="705"/>
      <c r="L39" s="705"/>
      <c r="M39" s="705"/>
      <c r="N39" s="705"/>
      <c r="O39" s="705"/>
      <c r="P39" s="706"/>
      <c r="Q39" s="82"/>
      <c r="R39" s="82"/>
    </row>
    <row r="40" spans="1:18" ht="65" customHeight="1" x14ac:dyDescent="0.2">
      <c r="A40" s="82"/>
      <c r="B40" s="82"/>
      <c r="C40" s="698" t="s">
        <v>436</v>
      </c>
      <c r="D40" s="699"/>
      <c r="E40" s="699"/>
      <c r="F40" s="700"/>
      <c r="G40" s="695" t="s">
        <v>437</v>
      </c>
      <c r="H40" s="696"/>
      <c r="I40" s="696"/>
      <c r="J40" s="696"/>
      <c r="K40" s="696"/>
      <c r="L40" s="696"/>
      <c r="M40" s="696"/>
      <c r="N40" s="696"/>
      <c r="O40" s="696"/>
      <c r="P40" s="697"/>
      <c r="Q40" s="82"/>
      <c r="R40" s="82"/>
    </row>
    <row r="41" spans="1:18" ht="65" customHeight="1" x14ac:dyDescent="0.2">
      <c r="A41" s="82"/>
      <c r="B41" s="82"/>
      <c r="C41" s="707" t="s">
        <v>438</v>
      </c>
      <c r="D41" s="708"/>
      <c r="E41" s="708"/>
      <c r="F41" s="709"/>
      <c r="G41" s="704" t="s">
        <v>439</v>
      </c>
      <c r="H41" s="705"/>
      <c r="I41" s="705"/>
      <c r="J41" s="705"/>
      <c r="K41" s="705"/>
      <c r="L41" s="705"/>
      <c r="M41" s="705"/>
      <c r="N41" s="705"/>
      <c r="O41" s="705"/>
      <c r="P41" s="706"/>
      <c r="Q41" s="82"/>
      <c r="R41" s="82"/>
    </row>
    <row r="42" spans="1:18" ht="65" customHeight="1" x14ac:dyDescent="0.2">
      <c r="A42" s="82"/>
      <c r="B42" s="82"/>
      <c r="C42" s="698" t="s">
        <v>440</v>
      </c>
      <c r="D42" s="699"/>
      <c r="E42" s="699"/>
      <c r="F42" s="700"/>
      <c r="G42" s="695" t="s">
        <v>441</v>
      </c>
      <c r="H42" s="696"/>
      <c r="I42" s="696"/>
      <c r="J42" s="696"/>
      <c r="K42" s="696"/>
      <c r="L42" s="696"/>
      <c r="M42" s="696"/>
      <c r="N42" s="696"/>
      <c r="O42" s="696"/>
      <c r="P42" s="697"/>
      <c r="Q42" s="82"/>
      <c r="R42" s="82"/>
    </row>
    <row r="43" spans="1:18" ht="65" customHeight="1" x14ac:dyDescent="0.2">
      <c r="A43" s="82"/>
      <c r="B43" s="84" t="s">
        <v>442</v>
      </c>
      <c r="C43" s="707" t="s">
        <v>443</v>
      </c>
      <c r="D43" s="708"/>
      <c r="E43" s="708"/>
      <c r="F43" s="709"/>
      <c r="G43" s="704" t="s">
        <v>444</v>
      </c>
      <c r="H43" s="705"/>
      <c r="I43" s="705"/>
      <c r="J43" s="705"/>
      <c r="K43" s="705"/>
      <c r="L43" s="705"/>
      <c r="M43" s="705"/>
      <c r="N43" s="705"/>
      <c r="O43" s="705"/>
      <c r="P43" s="706"/>
      <c r="Q43" s="82"/>
      <c r="R43" s="82"/>
    </row>
    <row r="44" spans="1:18" ht="65" customHeight="1" x14ac:dyDescent="0.2">
      <c r="A44" s="82"/>
      <c r="B44" s="84" t="s">
        <v>445</v>
      </c>
      <c r="C44" s="698" t="s">
        <v>446</v>
      </c>
      <c r="D44" s="699"/>
      <c r="E44" s="699"/>
      <c r="F44" s="700"/>
      <c r="G44" s="695" t="s">
        <v>447</v>
      </c>
      <c r="H44" s="696"/>
      <c r="I44" s="696"/>
      <c r="J44" s="696"/>
      <c r="K44" s="696"/>
      <c r="L44" s="696"/>
      <c r="M44" s="696"/>
      <c r="N44" s="696"/>
      <c r="O44" s="696"/>
      <c r="P44" s="697"/>
      <c r="Q44" s="82"/>
      <c r="R44" s="82"/>
    </row>
    <row r="45" spans="1:18" ht="82" customHeight="1" x14ac:dyDescent="0.2">
      <c r="A45" s="82"/>
      <c r="B45" s="84" t="s">
        <v>91</v>
      </c>
      <c r="C45" s="707" t="s">
        <v>448</v>
      </c>
      <c r="D45" s="708"/>
      <c r="E45" s="708"/>
      <c r="F45" s="709"/>
      <c r="G45" s="704" t="s">
        <v>449</v>
      </c>
      <c r="H45" s="705"/>
      <c r="I45" s="705"/>
      <c r="J45" s="705"/>
      <c r="K45" s="705"/>
      <c r="L45" s="705"/>
      <c r="M45" s="705"/>
      <c r="N45" s="705"/>
      <c r="O45" s="705"/>
      <c r="P45" s="706"/>
      <c r="Q45" s="82"/>
      <c r="R45" s="82"/>
    </row>
    <row r="46" spans="1:18" ht="65" customHeight="1" x14ac:dyDescent="0.2">
      <c r="A46" s="82"/>
      <c r="B46" s="82"/>
      <c r="C46" s="711" t="s">
        <v>450</v>
      </c>
      <c r="D46" s="699"/>
      <c r="E46" s="699"/>
      <c r="F46" s="700"/>
      <c r="G46" s="695" t="s">
        <v>451</v>
      </c>
      <c r="H46" s="696"/>
      <c r="I46" s="696"/>
      <c r="J46" s="696"/>
      <c r="K46" s="696"/>
      <c r="L46" s="696"/>
      <c r="M46" s="696"/>
      <c r="N46" s="696"/>
      <c r="O46" s="696"/>
      <c r="P46" s="697"/>
      <c r="Q46" s="82"/>
      <c r="R46" s="82"/>
    </row>
    <row r="47" spans="1:18" ht="82" customHeight="1" x14ac:dyDescent="0.2">
      <c r="A47" s="82"/>
      <c r="B47" s="82"/>
      <c r="C47" s="707" t="s">
        <v>452</v>
      </c>
      <c r="D47" s="708"/>
      <c r="E47" s="708"/>
      <c r="F47" s="709"/>
      <c r="G47" s="704" t="s">
        <v>453</v>
      </c>
      <c r="H47" s="705"/>
      <c r="I47" s="705"/>
      <c r="J47" s="705"/>
      <c r="K47" s="705"/>
      <c r="L47" s="705"/>
      <c r="M47" s="705"/>
      <c r="N47" s="705"/>
      <c r="O47" s="705"/>
      <c r="P47" s="706"/>
      <c r="Q47" s="82"/>
      <c r="R47" s="82"/>
    </row>
    <row r="48" spans="1:18" ht="65" customHeight="1" x14ac:dyDescent="0.2">
      <c r="A48" s="82"/>
      <c r="B48" s="84" t="s">
        <v>454</v>
      </c>
      <c r="C48" s="698" t="s">
        <v>455</v>
      </c>
      <c r="D48" s="699"/>
      <c r="E48" s="699"/>
      <c r="F48" s="700"/>
      <c r="G48" s="695" t="s">
        <v>456</v>
      </c>
      <c r="H48" s="696"/>
      <c r="I48" s="696"/>
      <c r="J48" s="696"/>
      <c r="K48" s="696"/>
      <c r="L48" s="696"/>
      <c r="M48" s="696"/>
      <c r="N48" s="696"/>
      <c r="O48" s="696"/>
      <c r="P48" s="697"/>
      <c r="Q48" s="82"/>
      <c r="R48" s="82"/>
    </row>
    <row r="49" spans="1:18" ht="83" customHeight="1" x14ac:dyDescent="0.2">
      <c r="A49" s="82"/>
      <c r="B49" s="82"/>
      <c r="C49" s="707" t="s">
        <v>457</v>
      </c>
      <c r="D49" s="708"/>
      <c r="E49" s="708"/>
      <c r="F49" s="709"/>
      <c r="G49" s="704" t="s">
        <v>458</v>
      </c>
      <c r="H49" s="705"/>
      <c r="I49" s="705"/>
      <c r="J49" s="705"/>
      <c r="K49" s="705"/>
      <c r="L49" s="705"/>
      <c r="M49" s="705"/>
      <c r="N49" s="705"/>
      <c r="O49" s="705"/>
      <c r="P49" s="706"/>
      <c r="Q49" s="82"/>
      <c r="R49" s="82"/>
    </row>
    <row r="50" spans="1:18" ht="65" customHeight="1" x14ac:dyDescent="0.2">
      <c r="A50" s="82"/>
      <c r="B50" s="84" t="s">
        <v>459</v>
      </c>
      <c r="C50" s="698" t="s">
        <v>460</v>
      </c>
      <c r="D50" s="699"/>
      <c r="E50" s="699"/>
      <c r="F50" s="700"/>
      <c r="G50" s="695" t="s">
        <v>461</v>
      </c>
      <c r="H50" s="696"/>
      <c r="I50" s="696"/>
      <c r="J50" s="696"/>
      <c r="K50" s="696"/>
      <c r="L50" s="696"/>
      <c r="M50" s="696"/>
      <c r="N50" s="696"/>
      <c r="O50" s="696"/>
      <c r="P50" s="697"/>
      <c r="Q50" s="82"/>
      <c r="R50" s="82"/>
    </row>
    <row r="51" spans="1:18" ht="65" customHeight="1" x14ac:dyDescent="0.2">
      <c r="A51" s="82"/>
      <c r="B51" s="82"/>
      <c r="C51" s="707" t="s">
        <v>462</v>
      </c>
      <c r="D51" s="708"/>
      <c r="E51" s="708"/>
      <c r="F51" s="709"/>
      <c r="G51" s="704" t="s">
        <v>463</v>
      </c>
      <c r="H51" s="705"/>
      <c r="I51" s="705"/>
      <c r="J51" s="705"/>
      <c r="K51" s="705"/>
      <c r="L51" s="705"/>
      <c r="M51" s="705"/>
      <c r="N51" s="705"/>
      <c r="O51" s="705"/>
      <c r="P51" s="706"/>
      <c r="Q51" s="82"/>
      <c r="R51" s="82"/>
    </row>
    <row r="52" spans="1:18" ht="65" customHeight="1" x14ac:dyDescent="0.2">
      <c r="A52" s="82"/>
      <c r="B52" s="82"/>
      <c r="C52" s="698" t="s">
        <v>464</v>
      </c>
      <c r="D52" s="699"/>
      <c r="E52" s="699"/>
      <c r="F52" s="700"/>
      <c r="G52" s="695" t="s">
        <v>465</v>
      </c>
      <c r="H52" s="696"/>
      <c r="I52" s="696"/>
      <c r="J52" s="696"/>
      <c r="K52" s="696"/>
      <c r="L52" s="696"/>
      <c r="M52" s="696"/>
      <c r="N52" s="696"/>
      <c r="O52" s="696"/>
      <c r="P52" s="697"/>
      <c r="Q52" s="82"/>
      <c r="R52" s="82"/>
    </row>
    <row r="53" spans="1:18" ht="65" customHeight="1" x14ac:dyDescent="0.2">
      <c r="A53" s="82"/>
      <c r="B53" s="84" t="s">
        <v>466</v>
      </c>
      <c r="C53" s="707" t="s">
        <v>467</v>
      </c>
      <c r="D53" s="708"/>
      <c r="E53" s="708"/>
      <c r="F53" s="709"/>
      <c r="G53" s="704" t="s">
        <v>468</v>
      </c>
      <c r="H53" s="705"/>
      <c r="I53" s="705"/>
      <c r="J53" s="705"/>
      <c r="K53" s="705"/>
      <c r="L53" s="705"/>
      <c r="M53" s="705"/>
      <c r="N53" s="705"/>
      <c r="O53" s="705"/>
      <c r="P53" s="706"/>
      <c r="Q53" s="82"/>
      <c r="R53" s="82"/>
    </row>
    <row r="54" spans="1:18" ht="65" customHeight="1" x14ac:dyDescent="0.2">
      <c r="A54" s="82"/>
      <c r="B54" s="82"/>
      <c r="C54" s="698" t="s">
        <v>469</v>
      </c>
      <c r="D54" s="699"/>
      <c r="E54" s="699"/>
      <c r="F54" s="700"/>
      <c r="G54" s="695" t="s">
        <v>470</v>
      </c>
      <c r="H54" s="696"/>
      <c r="I54" s="696"/>
      <c r="J54" s="696"/>
      <c r="K54" s="696"/>
      <c r="L54" s="696"/>
      <c r="M54" s="696"/>
      <c r="N54" s="696"/>
      <c r="O54" s="696"/>
      <c r="P54" s="697"/>
      <c r="Q54" s="82"/>
      <c r="R54" s="82"/>
    </row>
    <row r="55" spans="1:18" ht="65" customHeight="1" x14ac:dyDescent="0.2">
      <c r="A55" s="82"/>
      <c r="B55" s="82"/>
      <c r="C55" s="701" t="s">
        <v>471</v>
      </c>
      <c r="D55" s="702"/>
      <c r="E55" s="702"/>
      <c r="F55" s="703"/>
      <c r="G55" s="704" t="s">
        <v>472</v>
      </c>
      <c r="H55" s="705"/>
      <c r="I55" s="705"/>
      <c r="J55" s="705"/>
      <c r="K55" s="705"/>
      <c r="L55" s="705"/>
      <c r="M55" s="705"/>
      <c r="N55" s="705"/>
      <c r="O55" s="705"/>
      <c r="P55" s="706"/>
      <c r="Q55" s="82"/>
      <c r="R55" s="82"/>
    </row>
    <row r="56" spans="1:18" ht="65" customHeight="1" x14ac:dyDescent="0.2">
      <c r="A56" s="82"/>
      <c r="B56" s="84" t="s">
        <v>473</v>
      </c>
      <c r="C56" s="698" t="s">
        <v>474</v>
      </c>
      <c r="D56" s="699"/>
      <c r="E56" s="699"/>
      <c r="F56" s="700"/>
      <c r="G56" s="695" t="s">
        <v>475</v>
      </c>
      <c r="H56" s="696"/>
      <c r="I56" s="696"/>
      <c r="J56" s="696"/>
      <c r="K56" s="696"/>
      <c r="L56" s="696"/>
      <c r="M56" s="696"/>
      <c r="N56" s="696"/>
      <c r="O56" s="696"/>
      <c r="P56" s="697"/>
      <c r="Q56" s="82"/>
      <c r="R56" s="82"/>
    </row>
    <row r="57" spans="1:18" ht="46" hidden="1" x14ac:dyDescent="0.2">
      <c r="B57" s="84" t="s">
        <v>476</v>
      </c>
    </row>
    <row r="58" spans="1:18" ht="45" hidden="1" x14ac:dyDescent="0.2">
      <c r="B58" s="84"/>
    </row>
    <row r="59" spans="1:18" hidden="1" x14ac:dyDescent="0.2">
      <c r="J59" s="85" t="s">
        <v>477</v>
      </c>
    </row>
    <row r="97" s="32" customFormat="1" hidden="1" x14ac:dyDescent="0.2"/>
    <row r="98" s="32" customFormat="1" hidden="1" x14ac:dyDescent="0.2"/>
    <row r="99" s="32" customFormat="1" hidden="1" x14ac:dyDescent="0.2"/>
    <row r="100" s="32" customFormat="1" hidden="1" x14ac:dyDescent="0.2"/>
    <row r="101" s="32" customFormat="1" hidden="1" x14ac:dyDescent="0.2"/>
  </sheetData>
  <mergeCells count="89">
    <mergeCell ref="C54:F54"/>
    <mergeCell ref="B17:B18"/>
    <mergeCell ref="C49:F49"/>
    <mergeCell ref="C50:F50"/>
    <mergeCell ref="C51:F51"/>
    <mergeCell ref="C52:F52"/>
    <mergeCell ref="C53:F53"/>
    <mergeCell ref="C45:F45"/>
    <mergeCell ref="C46:F46"/>
    <mergeCell ref="C48:F48"/>
    <mergeCell ref="C47:F47"/>
    <mergeCell ref="C40:F40"/>
    <mergeCell ref="C41:F41"/>
    <mergeCell ref="C42:F42"/>
    <mergeCell ref="C43:F43"/>
    <mergeCell ref="C32:F32"/>
    <mergeCell ref="C33:F33"/>
    <mergeCell ref="C34:F34"/>
    <mergeCell ref="C35:F35"/>
    <mergeCell ref="C44:F44"/>
    <mergeCell ref="C36:F36"/>
    <mergeCell ref="C39:F39"/>
    <mergeCell ref="C37:F37"/>
    <mergeCell ref="C38:F38"/>
    <mergeCell ref="C28:F28"/>
    <mergeCell ref="C30:F30"/>
    <mergeCell ref="C29:F29"/>
    <mergeCell ref="G52:P52"/>
    <mergeCell ref="G49:P49"/>
    <mergeCell ref="G50:P50"/>
    <mergeCell ref="G51:P51"/>
    <mergeCell ref="G43:P43"/>
    <mergeCell ref="G44:P44"/>
    <mergeCell ref="G45:P45"/>
    <mergeCell ref="G46:P46"/>
    <mergeCell ref="G38:P38"/>
    <mergeCell ref="G39:P39"/>
    <mergeCell ref="G40:P40"/>
    <mergeCell ref="G41:P41"/>
    <mergeCell ref="C31:F31"/>
    <mergeCell ref="G53:P53"/>
    <mergeCell ref="G54:P54"/>
    <mergeCell ref="C17:F17"/>
    <mergeCell ref="C18:F18"/>
    <mergeCell ref="C19:F19"/>
    <mergeCell ref="C20:F20"/>
    <mergeCell ref="C21:F21"/>
    <mergeCell ref="C22:F22"/>
    <mergeCell ref="C23:F23"/>
    <mergeCell ref="C24:F24"/>
    <mergeCell ref="C25:F25"/>
    <mergeCell ref="C26:F26"/>
    <mergeCell ref="G47:P47"/>
    <mergeCell ref="G48:P48"/>
    <mergeCell ref="G42:P42"/>
    <mergeCell ref="C27:F27"/>
    <mergeCell ref="G24:P24"/>
    <mergeCell ref="G34:P34"/>
    <mergeCell ref="G35:P35"/>
    <mergeCell ref="G36:P36"/>
    <mergeCell ref="G37:P37"/>
    <mergeCell ref="G29:P29"/>
    <mergeCell ref="G30:P30"/>
    <mergeCell ref="G31:P31"/>
    <mergeCell ref="G32:P32"/>
    <mergeCell ref="G33:P33"/>
    <mergeCell ref="O1:P2"/>
    <mergeCell ref="O3:P4"/>
    <mergeCell ref="G6:H7"/>
    <mergeCell ref="L6:N7"/>
    <mergeCell ref="E2:I3"/>
    <mergeCell ref="E6:F7"/>
    <mergeCell ref="I6:K7"/>
    <mergeCell ref="G56:P56"/>
    <mergeCell ref="C56:F56"/>
    <mergeCell ref="C55:F55"/>
    <mergeCell ref="G55:P55"/>
    <mergeCell ref="A11:R12"/>
    <mergeCell ref="G17:P17"/>
    <mergeCell ref="G18:P18"/>
    <mergeCell ref="G19:P19"/>
    <mergeCell ref="G20:P20"/>
    <mergeCell ref="G21:P21"/>
    <mergeCell ref="G25:P25"/>
    <mergeCell ref="G26:P26"/>
    <mergeCell ref="G27:P27"/>
    <mergeCell ref="G28:P28"/>
    <mergeCell ref="G22:P22"/>
    <mergeCell ref="G23:P23"/>
  </mergeCells>
  <hyperlinks>
    <hyperlink ref="J59" location="Glossary!A1" display="Go back to top" xr:uid="{D42BFBAE-90B6-8449-8C12-256F13FA16B3}"/>
    <hyperlink ref="E6:F7" location="'1. Start Page'!A1" display="Overview" xr:uid="{5B0380DC-C3B1-484C-B536-EBE5AA7102B2}"/>
    <hyperlink ref="I6:K7" location="'14. Prerequisite Steps 1-3'!A1" display="Prerequisites" xr:uid="{1145F16D-8A66-4E4B-95D6-F397EF30E614}"/>
    <hyperlink ref="G6:H7" location="'2. Enabling Conditions Overview'!A1" display="Enabling Conditions" xr:uid="{57B97D59-01CE-ED44-A022-876A3B5951A9}"/>
    <hyperlink ref="L6:N7" location="'15. Step 4. Consideration'!A1" display="Implementation" xr:uid="{018CB0FE-1C5B-A043-93B6-CB7CD1A6C873}"/>
    <hyperlink ref="O1:P2" location="'READ FIRST User Guide'!A1" display="User Guide" xr:uid="{4872870F-6458-254A-B2F4-E4A38AD17724}"/>
    <hyperlink ref="O3:P4" location="Glossary!A1" display="Glossary" xr:uid="{273A8E16-F14D-4045-BB08-E2300EC0935C}"/>
  </hyperlinks>
  <pageMargins left="0.7" right="0.7" top="0.75" bottom="0.75" header="0.3" footer="0.3"/>
  <pageSetup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8AE033-F13D-124E-8E87-C5D311E7355B}">
  <dimension ref="A1:S949"/>
  <sheetViews>
    <sheetView showGridLines="0" showRowColHeaders="0" topLeftCell="A647" zoomScaleNormal="60" workbookViewId="0">
      <selection activeCell="O655" sqref="O655"/>
    </sheetView>
  </sheetViews>
  <sheetFormatPr baseColWidth="10" defaultColWidth="0" defaultRowHeight="0" customHeight="1" zeroHeight="1" x14ac:dyDescent="0.2"/>
  <cols>
    <col min="1" max="1" width="10.83203125" style="32" customWidth="1"/>
    <col min="2" max="7" width="10.83203125" style="109" customWidth="1"/>
    <col min="8" max="17" width="10.83203125" style="32" customWidth="1"/>
    <col min="18" max="19" width="0" style="32" hidden="1" customWidth="1"/>
    <col min="20" max="16384" width="10.83203125" style="32" hidden="1"/>
  </cols>
  <sheetData>
    <row r="1" spans="1:19" ht="16" x14ac:dyDescent="0.2">
      <c r="A1" s="19"/>
      <c r="B1" s="86"/>
      <c r="C1" s="87"/>
      <c r="D1" s="86"/>
      <c r="E1" s="87"/>
      <c r="F1" s="86"/>
      <c r="G1" s="87"/>
      <c r="H1" s="20"/>
      <c r="I1" s="21"/>
      <c r="J1" s="22"/>
      <c r="K1" s="23"/>
      <c r="L1" s="22"/>
      <c r="M1" s="23"/>
      <c r="N1" s="22"/>
      <c r="O1" s="451" t="s">
        <v>0</v>
      </c>
      <c r="P1" s="451"/>
      <c r="Q1" s="24"/>
    </row>
    <row r="2" spans="1:19" ht="16" x14ac:dyDescent="0.2">
      <c r="A2" s="27"/>
      <c r="B2" s="88"/>
      <c r="C2" s="89"/>
      <c r="D2" s="88"/>
      <c r="E2" s="752"/>
      <c r="F2" s="752"/>
      <c r="G2" s="752"/>
      <c r="H2" s="752"/>
      <c r="I2" s="752"/>
      <c r="J2" s="22"/>
      <c r="K2" s="23"/>
      <c r="L2" s="22"/>
      <c r="M2" s="23"/>
      <c r="N2" s="22"/>
      <c r="O2" s="451"/>
      <c r="P2" s="451"/>
      <c r="Q2" s="24"/>
    </row>
    <row r="3" spans="1:19" ht="16" x14ac:dyDescent="0.2">
      <c r="A3" s="27"/>
      <c r="B3" s="88"/>
      <c r="C3" s="89"/>
      <c r="D3" s="88"/>
      <c r="E3" s="752"/>
      <c r="F3" s="752"/>
      <c r="G3" s="752"/>
      <c r="H3" s="752"/>
      <c r="I3" s="752"/>
      <c r="J3" s="22"/>
      <c r="K3" s="23"/>
      <c r="L3" s="22"/>
      <c r="M3" s="23"/>
      <c r="N3" s="22"/>
      <c r="O3" s="451" t="s">
        <v>1</v>
      </c>
      <c r="P3" s="451"/>
      <c r="Q3" s="24"/>
    </row>
    <row r="4" spans="1:19" ht="16" x14ac:dyDescent="0.2">
      <c r="A4" s="27"/>
      <c r="B4" s="28"/>
      <c r="C4" s="89"/>
      <c r="D4" s="88"/>
      <c r="E4" s="89"/>
      <c r="F4" s="88"/>
      <c r="G4" s="89"/>
      <c r="H4" s="22"/>
      <c r="I4" s="23"/>
      <c r="J4" s="22"/>
      <c r="K4" s="23"/>
      <c r="L4" s="22"/>
      <c r="M4" s="23"/>
      <c r="N4" s="22"/>
      <c r="O4" s="452"/>
      <c r="P4" s="452"/>
      <c r="Q4" s="29"/>
    </row>
    <row r="5" spans="1:19" ht="16" x14ac:dyDescent="0.2">
      <c r="A5" s="30"/>
      <c r="B5" s="90"/>
      <c r="C5" s="90"/>
      <c r="D5" s="90"/>
      <c r="E5" s="90"/>
      <c r="F5" s="90"/>
      <c r="G5" s="90"/>
      <c r="H5" s="31"/>
      <c r="I5" s="31"/>
      <c r="J5" s="31"/>
      <c r="K5" s="31"/>
      <c r="L5" s="31"/>
      <c r="M5" s="31"/>
      <c r="N5" s="31"/>
      <c r="O5" s="31"/>
      <c r="P5" s="31"/>
      <c r="Q5" s="31"/>
    </row>
    <row r="6" spans="1:19" ht="16" x14ac:dyDescent="0.2">
      <c r="A6" s="33"/>
      <c r="B6" s="91"/>
      <c r="C6" s="91"/>
      <c r="D6" s="91"/>
      <c r="E6" s="753" t="s">
        <v>2</v>
      </c>
      <c r="F6" s="753"/>
      <c r="G6" s="394" t="s">
        <v>3</v>
      </c>
      <c r="H6" s="394"/>
      <c r="I6" s="394" t="s">
        <v>4</v>
      </c>
      <c r="J6" s="394"/>
      <c r="K6" s="394"/>
      <c r="L6" s="394" t="s">
        <v>5</v>
      </c>
      <c r="M6" s="394"/>
      <c r="N6" s="394"/>
      <c r="O6" s="79"/>
      <c r="P6" s="34"/>
      <c r="Q6" s="34"/>
    </row>
    <row r="7" spans="1:19" ht="16" x14ac:dyDescent="0.2">
      <c r="A7" s="33"/>
      <c r="B7" s="91"/>
      <c r="C7" s="91"/>
      <c r="D7" s="91"/>
      <c r="E7" s="753"/>
      <c r="F7" s="753"/>
      <c r="G7" s="394"/>
      <c r="H7" s="394"/>
      <c r="I7" s="394"/>
      <c r="J7" s="394"/>
      <c r="K7" s="394"/>
      <c r="L7" s="394"/>
      <c r="M7" s="394"/>
      <c r="N7" s="394"/>
      <c r="O7" s="79"/>
      <c r="P7" s="34"/>
      <c r="Q7" s="34"/>
    </row>
    <row r="8" spans="1:19" ht="16" x14ac:dyDescent="0.2">
      <c r="A8" s="33"/>
      <c r="B8" s="91"/>
      <c r="C8" s="91"/>
      <c r="D8" s="91"/>
      <c r="E8" s="91"/>
      <c r="F8" s="91"/>
      <c r="G8" s="91"/>
      <c r="H8" s="34"/>
      <c r="I8" s="34"/>
      <c r="J8" s="34"/>
      <c r="K8" s="34"/>
      <c r="L8" s="34"/>
      <c r="M8" s="34"/>
      <c r="N8" s="34"/>
      <c r="O8" s="34"/>
      <c r="P8" s="34"/>
      <c r="Q8" s="34"/>
    </row>
    <row r="9" spans="1:19" ht="16" x14ac:dyDescent="0.2">
      <c r="A9" s="36"/>
      <c r="B9" s="92"/>
      <c r="C9" s="92"/>
      <c r="D9" s="92"/>
      <c r="E9" s="92"/>
      <c r="F9" s="92"/>
      <c r="G9" s="92"/>
      <c r="H9" s="37"/>
      <c r="I9" s="37"/>
      <c r="J9" s="37"/>
      <c r="K9" s="37"/>
      <c r="L9" s="37"/>
      <c r="M9" s="37"/>
      <c r="N9" s="37"/>
      <c r="O9" s="37"/>
      <c r="P9" s="37"/>
      <c r="Q9" s="37"/>
    </row>
    <row r="10" spans="1:19" s="26" customFormat="1" ht="16" x14ac:dyDescent="0.2">
      <c r="A10" s="42"/>
      <c r="B10" s="89"/>
      <c r="C10" s="89"/>
      <c r="D10" s="89"/>
      <c r="E10" s="89"/>
      <c r="F10" s="89"/>
      <c r="G10" s="89"/>
      <c r="H10" s="23"/>
      <c r="I10" s="23"/>
      <c r="J10" s="23"/>
      <c r="K10" s="23"/>
      <c r="L10" s="23"/>
      <c r="M10" s="23"/>
      <c r="N10" s="23"/>
      <c r="O10" s="23"/>
      <c r="P10" s="23"/>
      <c r="Q10" s="23"/>
      <c r="R10" s="23"/>
      <c r="S10" s="43"/>
    </row>
    <row r="11" spans="1:19" s="26" customFormat="1" ht="16" customHeight="1" x14ac:dyDescent="0.2">
      <c r="A11" s="344" t="s">
        <v>478</v>
      </c>
      <c r="B11" s="345"/>
      <c r="C11" s="345"/>
      <c r="D11" s="345"/>
      <c r="E11" s="345"/>
      <c r="F11" s="345"/>
      <c r="G11" s="345"/>
      <c r="H11" s="345"/>
      <c r="I11" s="345"/>
      <c r="J11" s="345"/>
      <c r="K11" s="345"/>
      <c r="L11" s="345"/>
      <c r="M11" s="345"/>
      <c r="N11" s="345"/>
      <c r="O11" s="345"/>
      <c r="P11" s="345"/>
      <c r="Q11" s="345"/>
      <c r="R11" s="345"/>
      <c r="S11" s="43"/>
    </row>
    <row r="12" spans="1:19" s="26" customFormat="1" ht="16" customHeight="1" x14ac:dyDescent="0.2">
      <c r="A12" s="344"/>
      <c r="B12" s="345"/>
      <c r="C12" s="345"/>
      <c r="D12" s="345"/>
      <c r="E12" s="345"/>
      <c r="F12" s="345"/>
      <c r="G12" s="345"/>
      <c r="H12" s="345"/>
      <c r="I12" s="345"/>
      <c r="J12" s="345"/>
      <c r="K12" s="345"/>
      <c r="L12" s="345"/>
      <c r="M12" s="345"/>
      <c r="N12" s="345"/>
      <c r="O12" s="345"/>
      <c r="P12" s="345"/>
      <c r="Q12" s="345"/>
      <c r="R12" s="345"/>
      <c r="S12" s="43"/>
    </row>
    <row r="13" spans="1:19" s="26" customFormat="1" ht="16" customHeight="1" x14ac:dyDescent="0.2">
      <c r="A13" s="320"/>
      <c r="B13" s="321"/>
      <c r="C13" s="321"/>
      <c r="D13" s="321"/>
      <c r="E13" s="321"/>
      <c r="F13" s="321"/>
      <c r="G13" s="98" t="s">
        <v>479</v>
      </c>
      <c r="H13" s="321"/>
      <c r="I13" s="321"/>
      <c r="J13" s="321"/>
      <c r="K13" s="321"/>
      <c r="L13" s="321"/>
      <c r="M13" s="321"/>
      <c r="N13" s="321"/>
      <c r="O13" s="321"/>
      <c r="P13" s="321"/>
      <c r="Q13" s="321"/>
      <c r="R13" s="321"/>
      <c r="S13" s="43"/>
    </row>
    <row r="14" spans="1:19" s="26" customFormat="1" ht="16" customHeight="1" x14ac:dyDescent="0.2">
      <c r="A14" s="42"/>
      <c r="B14" s="89"/>
      <c r="C14" s="89"/>
      <c r="D14" s="89"/>
      <c r="E14" s="89"/>
      <c r="F14" s="89"/>
      <c r="G14" s="89"/>
      <c r="H14" s="23"/>
      <c r="I14" s="23"/>
      <c r="J14" s="23"/>
      <c r="K14" s="23"/>
      <c r="S14" s="43"/>
    </row>
    <row r="15" spans="1:19" s="26" customFormat="1" ht="16" customHeight="1" x14ac:dyDescent="0.2">
      <c r="A15" s="23"/>
      <c r="B15" s="754" t="s">
        <v>480</v>
      </c>
      <c r="C15" s="754"/>
      <c r="D15" s="754"/>
      <c r="E15" s="754"/>
      <c r="F15" s="754"/>
      <c r="G15" s="754"/>
      <c r="H15" s="754"/>
      <c r="I15" s="754"/>
      <c r="J15" s="754"/>
      <c r="K15" s="754"/>
      <c r="L15" s="754"/>
      <c r="M15" s="754"/>
      <c r="N15" s="754"/>
      <c r="O15" s="754"/>
      <c r="P15" s="754"/>
      <c r="Q15" s="754"/>
      <c r="R15" s="23"/>
    </row>
    <row r="16" spans="1:19" s="26" customFormat="1" ht="16" customHeight="1" x14ac:dyDescent="0.2">
      <c r="A16" s="23"/>
      <c r="B16" s="755"/>
      <c r="C16" s="755"/>
      <c r="D16" s="755"/>
      <c r="E16" s="755"/>
      <c r="F16" s="755"/>
      <c r="G16" s="755"/>
      <c r="H16" s="755"/>
      <c r="I16" s="755"/>
      <c r="J16" s="755"/>
      <c r="K16" s="755"/>
      <c r="L16" s="755"/>
      <c r="M16" s="755"/>
      <c r="N16" s="755"/>
      <c r="O16" s="755"/>
      <c r="P16" s="755"/>
      <c r="Q16" s="755"/>
      <c r="R16" s="23"/>
    </row>
    <row r="17" spans="1:19" s="26" customFormat="1" ht="16" customHeight="1" x14ac:dyDescent="0.2">
      <c r="A17" s="23"/>
      <c r="B17" s="89"/>
      <c r="C17" s="89"/>
      <c r="D17" s="89"/>
      <c r="E17" s="89"/>
      <c r="F17" s="89"/>
      <c r="G17" s="89"/>
      <c r="H17" s="23"/>
      <c r="I17" s="23"/>
      <c r="J17" s="23"/>
      <c r="K17" s="23"/>
      <c r="L17" s="32"/>
      <c r="S17" s="23"/>
    </row>
    <row r="18" spans="1:19" s="26" customFormat="1" ht="16" customHeight="1" thickBot="1" x14ac:dyDescent="0.25">
      <c r="A18" s="23"/>
      <c r="B18" s="756" t="s">
        <v>185</v>
      </c>
      <c r="C18" s="756"/>
      <c r="D18" s="756"/>
      <c r="E18" s="756"/>
      <c r="F18" s="756"/>
      <c r="G18" s="756"/>
      <c r="H18" s="756"/>
      <c r="I18" s="756"/>
      <c r="J18" s="756"/>
      <c r="K18" s="756"/>
      <c r="L18" s="756"/>
      <c r="M18" s="756"/>
      <c r="N18" s="756"/>
      <c r="O18" s="756"/>
      <c r="P18" s="756"/>
      <c r="Q18" s="756"/>
      <c r="S18" s="23"/>
    </row>
    <row r="19" spans="1:19" s="26" customFormat="1" ht="16" customHeight="1" thickTop="1" x14ac:dyDescent="0.2">
      <c r="A19" s="23"/>
      <c r="B19" s="89"/>
      <c r="C19" s="89"/>
      <c r="D19" s="89"/>
      <c r="E19" s="89"/>
      <c r="F19" s="89"/>
      <c r="G19" s="89"/>
      <c r="H19" s="89"/>
      <c r="I19" s="89"/>
      <c r="J19" s="89"/>
      <c r="K19" s="89"/>
      <c r="S19" s="23"/>
    </row>
    <row r="20" spans="1:19" s="26" customFormat="1" ht="16" customHeight="1" x14ac:dyDescent="0.2">
      <c r="A20" s="23"/>
      <c r="B20" s="93" t="s">
        <v>481</v>
      </c>
      <c r="C20" s="93"/>
      <c r="D20" s="93"/>
      <c r="E20" s="93"/>
      <c r="F20" s="93"/>
      <c r="G20" s="94"/>
      <c r="H20" s="714" t="s">
        <v>482</v>
      </c>
      <c r="I20" s="714"/>
      <c r="J20" s="715"/>
      <c r="R20" s="23"/>
    </row>
    <row r="21" spans="1:19" s="26" customFormat="1" ht="16" customHeight="1" x14ac:dyDescent="0.2">
      <c r="A21" s="23"/>
      <c r="B21" s="728" t="s">
        <v>483</v>
      </c>
      <c r="C21" s="729"/>
      <c r="D21" s="729"/>
      <c r="E21" s="729"/>
      <c r="F21" s="95"/>
      <c r="G21" s="94"/>
      <c r="H21" s="714"/>
      <c r="I21" s="714"/>
      <c r="J21" s="715"/>
      <c r="R21" s="23"/>
    </row>
    <row r="22" spans="1:19" s="26" customFormat="1" ht="16" customHeight="1" x14ac:dyDescent="0.2">
      <c r="A22" s="23"/>
      <c r="B22" s="728"/>
      <c r="C22" s="729"/>
      <c r="D22" s="729"/>
      <c r="E22" s="729"/>
      <c r="F22" s="95"/>
      <c r="G22" s="94"/>
      <c r="H22" s="714"/>
      <c r="I22" s="714"/>
      <c r="J22" s="715"/>
      <c r="R22" s="23"/>
    </row>
    <row r="23" spans="1:19" ht="16" customHeight="1" x14ac:dyDescent="0.2">
      <c r="B23" s="104"/>
      <c r="C23" s="104"/>
      <c r="D23" s="104"/>
      <c r="E23" s="104"/>
      <c r="F23" s="104"/>
      <c r="G23" s="94"/>
      <c r="H23" s="105"/>
      <c r="I23" s="105"/>
      <c r="J23" s="106"/>
    </row>
    <row r="24" spans="1:19" ht="16" customHeight="1" x14ac:dyDescent="0.2">
      <c r="B24" s="98" t="s">
        <v>484</v>
      </c>
      <c r="C24" s="98"/>
      <c r="D24" s="98"/>
      <c r="E24" s="98"/>
      <c r="F24" s="98"/>
      <c r="G24" s="32"/>
      <c r="H24" s="714" t="s">
        <v>482</v>
      </c>
      <c r="I24" s="714"/>
      <c r="J24" s="715"/>
    </row>
    <row r="25" spans="1:19" ht="16" customHeight="1" x14ac:dyDescent="0.2">
      <c r="B25" s="718" t="s">
        <v>485</v>
      </c>
      <c r="C25" s="718"/>
      <c r="D25" s="718"/>
      <c r="E25" s="718"/>
      <c r="F25" s="107"/>
      <c r="G25" s="32"/>
      <c r="H25" s="714"/>
      <c r="I25" s="714"/>
      <c r="J25" s="715"/>
    </row>
    <row r="26" spans="1:19" ht="16" customHeight="1" x14ac:dyDescent="0.2">
      <c r="B26" s="718"/>
      <c r="C26" s="718"/>
      <c r="D26" s="718"/>
      <c r="E26" s="718"/>
      <c r="F26" s="107"/>
      <c r="G26" s="32"/>
      <c r="H26" s="714"/>
      <c r="I26" s="714"/>
      <c r="J26" s="715"/>
    </row>
    <row r="27" spans="1:19" ht="16" customHeight="1" x14ac:dyDescent="0.2">
      <c r="B27" s="99"/>
      <c r="C27" s="99"/>
      <c r="D27" s="99"/>
      <c r="E27" s="99"/>
      <c r="F27" s="99"/>
      <c r="G27" s="94"/>
      <c r="H27" s="100"/>
      <c r="I27" s="100"/>
      <c r="J27" s="100"/>
    </row>
    <row r="28" spans="1:19" ht="16" customHeight="1" x14ac:dyDescent="0.2">
      <c r="B28" s="101" t="s">
        <v>486</v>
      </c>
      <c r="C28" s="102"/>
      <c r="D28" s="102"/>
      <c r="E28" s="102"/>
      <c r="F28" s="102"/>
      <c r="G28" s="94"/>
      <c r="H28" s="714" t="s">
        <v>482</v>
      </c>
      <c r="I28" s="714"/>
      <c r="J28" s="714"/>
    </row>
    <row r="29" spans="1:19" ht="16" customHeight="1" x14ac:dyDescent="0.2">
      <c r="B29" s="739" t="s">
        <v>487</v>
      </c>
      <c r="C29" s="739"/>
      <c r="D29" s="739"/>
      <c r="E29" s="739"/>
      <c r="F29" s="103"/>
      <c r="G29" s="94"/>
      <c r="H29" s="714"/>
      <c r="I29" s="714"/>
      <c r="J29" s="714"/>
    </row>
    <row r="30" spans="1:19" ht="16" customHeight="1" x14ac:dyDescent="0.2">
      <c r="B30" s="739"/>
      <c r="C30" s="739"/>
      <c r="D30" s="739"/>
      <c r="E30" s="739"/>
      <c r="F30" s="103"/>
      <c r="G30" s="94"/>
      <c r="H30" s="714"/>
      <c r="I30" s="714"/>
      <c r="J30" s="714"/>
    </row>
    <row r="31" spans="1:19" s="26" customFormat="1" ht="16" customHeight="1" x14ac:dyDescent="0.2">
      <c r="A31" s="23"/>
      <c r="B31" s="96"/>
      <c r="C31" s="96"/>
      <c r="D31" s="96"/>
      <c r="E31" s="96"/>
      <c r="F31" s="96"/>
      <c r="R31" s="23"/>
    </row>
    <row r="32" spans="1:19" ht="16" customHeight="1" x14ac:dyDescent="0.2">
      <c r="B32" s="97" t="s">
        <v>488</v>
      </c>
      <c r="C32" s="98"/>
      <c r="D32" s="98"/>
      <c r="E32" s="98"/>
      <c r="F32" s="98"/>
      <c r="G32" s="94"/>
      <c r="H32" s="714" t="s">
        <v>482</v>
      </c>
      <c r="I32" s="714"/>
      <c r="J32" s="715"/>
    </row>
    <row r="33" spans="2:18" ht="16" customHeight="1" x14ac:dyDescent="0.2">
      <c r="B33" s="757" t="s">
        <v>489</v>
      </c>
      <c r="C33" s="739"/>
      <c r="D33" s="739"/>
      <c r="E33" s="739"/>
      <c r="F33" s="99"/>
      <c r="G33" s="94"/>
      <c r="H33" s="714"/>
      <c r="I33" s="714"/>
      <c r="J33" s="715"/>
    </row>
    <row r="34" spans="2:18" ht="16" customHeight="1" x14ac:dyDescent="0.2">
      <c r="B34" s="757"/>
      <c r="C34" s="739"/>
      <c r="D34" s="739"/>
      <c r="E34" s="739"/>
      <c r="F34" s="99"/>
      <c r="G34" s="94"/>
      <c r="H34" s="714"/>
      <c r="I34" s="714"/>
      <c r="J34" s="715"/>
    </row>
    <row r="35" spans="2:18" ht="16" customHeight="1" x14ac:dyDescent="0.2">
      <c r="B35" s="108"/>
      <c r="C35" s="108"/>
      <c r="D35" s="108"/>
      <c r="E35" s="108"/>
      <c r="F35" s="108"/>
      <c r="G35" s="32"/>
      <c r="H35" s="100"/>
      <c r="I35" s="100"/>
      <c r="J35" s="100"/>
    </row>
    <row r="36" spans="2:18" ht="16" customHeight="1" x14ac:dyDescent="0.2">
      <c r="B36" s="98" t="s">
        <v>490</v>
      </c>
      <c r="C36" s="98"/>
      <c r="D36" s="98"/>
      <c r="E36" s="98"/>
      <c r="F36" s="98"/>
      <c r="G36" s="32"/>
      <c r="H36" s="714" t="s">
        <v>482</v>
      </c>
      <c r="I36" s="714"/>
      <c r="J36" s="715"/>
    </row>
    <row r="37" spans="2:18" ht="16" customHeight="1" x14ac:dyDescent="0.2">
      <c r="B37" s="718" t="s">
        <v>491</v>
      </c>
      <c r="C37" s="718"/>
      <c r="D37" s="718"/>
      <c r="E37" s="718"/>
      <c r="F37" s="108"/>
      <c r="G37" s="32"/>
      <c r="H37" s="714"/>
      <c r="I37" s="714"/>
      <c r="J37" s="715"/>
    </row>
    <row r="38" spans="2:18" ht="16" customHeight="1" x14ac:dyDescent="0.2">
      <c r="B38" s="718"/>
      <c r="C38" s="718"/>
      <c r="D38" s="718"/>
      <c r="E38" s="718"/>
      <c r="F38" s="108"/>
      <c r="G38" s="32"/>
      <c r="H38" s="714"/>
      <c r="I38" s="714"/>
      <c r="J38" s="715"/>
    </row>
    <row r="39" spans="2:18" ht="16" customHeight="1" x14ac:dyDescent="0.2">
      <c r="C39" s="110"/>
      <c r="D39" s="110"/>
      <c r="E39" s="110"/>
      <c r="F39" s="110"/>
      <c r="G39" s="110"/>
      <c r="H39" s="110"/>
      <c r="L39" s="106"/>
      <c r="M39" s="106"/>
      <c r="N39" s="106"/>
      <c r="O39" s="106"/>
      <c r="P39" s="106"/>
      <c r="Q39" s="106"/>
      <c r="R39" s="106"/>
    </row>
    <row r="40" spans="2:18" ht="16" customHeight="1" x14ac:dyDescent="0.2">
      <c r="B40" s="111" t="s">
        <v>492</v>
      </c>
      <c r="C40" s="111"/>
      <c r="D40" s="111"/>
      <c r="E40" s="111"/>
      <c r="F40" s="111"/>
      <c r="G40" s="32"/>
      <c r="H40" s="714" t="s">
        <v>482</v>
      </c>
      <c r="I40" s="714"/>
      <c r="J40" s="715"/>
    </row>
    <row r="41" spans="2:18" ht="16" customHeight="1" x14ac:dyDescent="0.2">
      <c r="B41" s="716" t="s">
        <v>493</v>
      </c>
      <c r="C41" s="712"/>
      <c r="D41" s="712"/>
      <c r="E41" s="712"/>
      <c r="F41" s="112"/>
      <c r="G41" s="32"/>
      <c r="H41" s="714"/>
      <c r="I41" s="714"/>
      <c r="J41" s="715"/>
    </row>
    <row r="42" spans="2:18" ht="16" customHeight="1" x14ac:dyDescent="0.2">
      <c r="B42" s="716"/>
      <c r="C42" s="712"/>
      <c r="D42" s="712"/>
      <c r="E42" s="712"/>
      <c r="F42" s="112"/>
      <c r="G42" s="32"/>
      <c r="H42" s="714"/>
      <c r="I42" s="714"/>
      <c r="J42" s="715"/>
    </row>
    <row r="43" spans="2:18" ht="16" customHeight="1" x14ac:dyDescent="0.2">
      <c r="B43" s="113"/>
      <c r="C43" s="113"/>
      <c r="D43" s="113"/>
      <c r="E43" s="113"/>
      <c r="F43" s="113"/>
      <c r="G43" s="32"/>
      <c r="H43" s="100"/>
      <c r="I43" s="100"/>
      <c r="J43" s="100"/>
    </row>
    <row r="44" spans="2:18" ht="16" customHeight="1" x14ac:dyDescent="0.2">
      <c r="B44" s="114" t="s">
        <v>494</v>
      </c>
      <c r="C44" s="111"/>
      <c r="D44" s="111"/>
      <c r="E44" s="111"/>
      <c r="F44" s="111"/>
      <c r="G44" s="32"/>
      <c r="H44" s="714" t="s">
        <v>482</v>
      </c>
      <c r="I44" s="714"/>
      <c r="J44" s="715"/>
    </row>
    <row r="45" spans="2:18" ht="16" customHeight="1" x14ac:dyDescent="0.2">
      <c r="B45" s="718" t="s">
        <v>495</v>
      </c>
      <c r="C45" s="718"/>
      <c r="D45" s="718"/>
      <c r="E45" s="718"/>
      <c r="F45" s="108"/>
      <c r="G45" s="108"/>
      <c r="H45" s="714"/>
      <c r="I45" s="714"/>
      <c r="J45" s="715"/>
    </row>
    <row r="46" spans="2:18" ht="16" customHeight="1" x14ac:dyDescent="0.2">
      <c r="B46" s="718"/>
      <c r="C46" s="718"/>
      <c r="D46" s="718"/>
      <c r="E46" s="718"/>
      <c r="F46" s="108"/>
      <c r="G46" s="108"/>
      <c r="H46" s="714"/>
      <c r="I46" s="714"/>
      <c r="J46" s="715"/>
    </row>
    <row r="47" spans="2:18" ht="16" hidden="1" customHeight="1" x14ac:dyDescent="0.2">
      <c r="B47" s="115"/>
      <c r="C47" s="115"/>
      <c r="D47" s="115"/>
      <c r="E47" s="115"/>
      <c r="F47" s="115"/>
      <c r="G47" s="116"/>
      <c r="H47" s="109"/>
      <c r="I47" s="109"/>
      <c r="J47" s="109"/>
      <c r="K47" s="109"/>
      <c r="M47" s="105"/>
      <c r="N47" s="105"/>
      <c r="O47" s="105"/>
      <c r="P47" s="105"/>
      <c r="Q47" s="106"/>
    </row>
    <row r="48" spans="2:18" ht="16" hidden="1" customHeight="1" x14ac:dyDescent="0.2">
      <c r="B48" s="115"/>
      <c r="C48" s="115"/>
      <c r="D48" s="115"/>
      <c r="E48" s="115"/>
      <c r="F48" s="115"/>
      <c r="G48" s="116"/>
      <c r="H48" s="721"/>
      <c r="I48" s="721"/>
      <c r="J48" s="721"/>
      <c r="K48" s="721"/>
      <c r="M48" s="106"/>
      <c r="N48" s="106"/>
      <c r="O48" s="750"/>
      <c r="P48" s="750"/>
      <c r="Q48" s="751"/>
    </row>
    <row r="49" spans="2:17" ht="16" hidden="1" customHeight="1" x14ac:dyDescent="0.2">
      <c r="B49" s="115"/>
      <c r="C49" s="115"/>
      <c r="D49" s="115"/>
      <c r="E49" s="115"/>
      <c r="F49" s="115"/>
      <c r="G49" s="116"/>
      <c r="H49" s="712"/>
      <c r="I49" s="712"/>
      <c r="J49" s="712"/>
      <c r="K49" s="712"/>
      <c r="M49" s="749"/>
      <c r="N49" s="749"/>
      <c r="O49" s="750"/>
      <c r="P49" s="750"/>
      <c r="Q49" s="751"/>
    </row>
    <row r="50" spans="2:17" ht="16" hidden="1" customHeight="1" x14ac:dyDescent="0.2">
      <c r="B50" s="115"/>
      <c r="C50" s="115"/>
      <c r="D50" s="115"/>
      <c r="E50" s="115"/>
      <c r="F50" s="115"/>
      <c r="G50" s="116"/>
      <c r="H50" s="712"/>
      <c r="I50" s="712"/>
      <c r="J50" s="712"/>
      <c r="K50" s="712"/>
      <c r="O50" s="750"/>
      <c r="P50" s="750"/>
      <c r="Q50" s="751"/>
    </row>
    <row r="51" spans="2:17" ht="16" customHeight="1" thickBot="1" x14ac:dyDescent="0.25">
      <c r="B51" s="117"/>
      <c r="C51" s="117"/>
      <c r="D51" s="117"/>
      <c r="E51" s="117"/>
      <c r="F51" s="117"/>
      <c r="G51" s="117"/>
      <c r="H51" s="118"/>
      <c r="I51" s="118"/>
      <c r="J51" s="118"/>
      <c r="K51" s="119"/>
      <c r="L51" s="119"/>
      <c r="M51" s="119"/>
      <c r="N51" s="119"/>
      <c r="O51" s="119"/>
      <c r="P51" s="119"/>
      <c r="Q51" s="119"/>
    </row>
    <row r="52" spans="2:17" ht="16" customHeight="1" thickTop="1" x14ac:dyDescent="0.2"/>
    <row r="53" spans="2:17" ht="16" customHeight="1" thickBot="1" x14ac:dyDescent="0.25">
      <c r="B53" s="726" t="s">
        <v>121</v>
      </c>
      <c r="C53" s="726"/>
      <c r="D53" s="726"/>
      <c r="E53" s="726"/>
      <c r="F53" s="726"/>
      <c r="G53" s="726"/>
      <c r="H53" s="726"/>
      <c r="I53" s="726"/>
      <c r="J53" s="726"/>
      <c r="K53" s="726"/>
      <c r="L53" s="726"/>
      <c r="M53" s="726"/>
      <c r="N53" s="726"/>
      <c r="O53" s="726"/>
      <c r="P53" s="726"/>
      <c r="Q53" s="726"/>
    </row>
    <row r="54" spans="2:17" ht="16" customHeight="1" thickTop="1" x14ac:dyDescent="0.2">
      <c r="B54" s="120"/>
      <c r="C54" s="120"/>
      <c r="D54" s="120"/>
      <c r="E54" s="120"/>
      <c r="F54" s="120"/>
      <c r="G54" s="120"/>
      <c r="H54" s="120"/>
      <c r="I54" s="120"/>
      <c r="J54" s="120"/>
      <c r="K54" s="120"/>
      <c r="L54" s="120"/>
      <c r="M54" s="120"/>
      <c r="N54" s="120"/>
      <c r="O54" s="120"/>
      <c r="P54" s="120"/>
      <c r="Q54" s="120"/>
    </row>
    <row r="55" spans="2:17" ht="32" customHeight="1" x14ac:dyDescent="0.2">
      <c r="B55" s="717" t="s">
        <v>496</v>
      </c>
      <c r="C55" s="717"/>
      <c r="D55" s="717"/>
      <c r="E55" s="717"/>
      <c r="F55" s="717"/>
      <c r="G55" s="120"/>
      <c r="H55" s="714" t="s">
        <v>482</v>
      </c>
      <c r="I55" s="714"/>
      <c r="J55" s="715"/>
    </row>
    <row r="56" spans="2:17" ht="16" customHeight="1" x14ac:dyDescent="0.2">
      <c r="B56" s="719" t="s">
        <v>497</v>
      </c>
      <c r="C56" s="713"/>
      <c r="D56" s="713"/>
      <c r="E56" s="713"/>
      <c r="F56" s="713"/>
      <c r="G56" s="120"/>
      <c r="H56" s="714"/>
      <c r="I56" s="714"/>
      <c r="J56" s="715"/>
    </row>
    <row r="57" spans="2:17" ht="16" customHeight="1" x14ac:dyDescent="0.2">
      <c r="B57" s="719"/>
      <c r="C57" s="713"/>
      <c r="D57" s="713"/>
      <c r="E57" s="713"/>
      <c r="F57" s="713"/>
      <c r="G57" s="32"/>
      <c r="H57" s="714"/>
      <c r="I57" s="714"/>
      <c r="J57" s="715"/>
    </row>
    <row r="58" spans="2:17" ht="16" customHeight="1" x14ac:dyDescent="0.2">
      <c r="B58" s="112"/>
      <c r="C58" s="112"/>
      <c r="D58" s="112"/>
      <c r="E58" s="112"/>
      <c r="F58" s="112"/>
      <c r="G58" s="32"/>
    </row>
    <row r="59" spans="2:17" ht="16" customHeight="1" x14ac:dyDescent="0.2">
      <c r="B59" s="717" t="s">
        <v>498</v>
      </c>
      <c r="C59" s="717"/>
      <c r="D59" s="717"/>
      <c r="E59" s="717"/>
      <c r="F59" s="717"/>
      <c r="G59" s="32"/>
      <c r="H59" s="714" t="s">
        <v>482</v>
      </c>
      <c r="I59" s="714"/>
      <c r="J59" s="715"/>
    </row>
    <row r="60" spans="2:17" ht="16" customHeight="1" x14ac:dyDescent="0.2">
      <c r="B60" s="719" t="s">
        <v>499</v>
      </c>
      <c r="C60" s="713"/>
      <c r="D60" s="713"/>
      <c r="E60" s="713"/>
      <c r="F60" s="713"/>
      <c r="G60" s="32"/>
      <c r="H60" s="714"/>
      <c r="I60" s="714"/>
      <c r="J60" s="715"/>
    </row>
    <row r="61" spans="2:17" ht="16" customHeight="1" x14ac:dyDescent="0.2">
      <c r="B61" s="719"/>
      <c r="C61" s="713"/>
      <c r="D61" s="713"/>
      <c r="E61" s="713"/>
      <c r="F61" s="713"/>
      <c r="G61" s="32"/>
      <c r="H61" s="714"/>
      <c r="I61" s="714"/>
      <c r="J61" s="715"/>
    </row>
    <row r="62" spans="2:17" ht="16" customHeight="1" x14ac:dyDescent="0.2">
      <c r="F62" s="32"/>
      <c r="G62" s="105"/>
      <c r="H62" s="105"/>
      <c r="I62" s="105"/>
      <c r="J62" s="106"/>
    </row>
    <row r="63" spans="2:17" ht="16" customHeight="1" x14ac:dyDescent="0.2">
      <c r="B63" s="111" t="s">
        <v>484</v>
      </c>
      <c r="C63" s="111"/>
      <c r="D63" s="111"/>
      <c r="E63" s="111"/>
      <c r="F63" s="32"/>
      <c r="G63" s="106"/>
      <c r="H63" s="714" t="s">
        <v>482</v>
      </c>
      <c r="I63" s="714"/>
      <c r="J63" s="715"/>
    </row>
    <row r="64" spans="2:17" ht="16" customHeight="1" x14ac:dyDescent="0.2">
      <c r="B64" s="718" t="s">
        <v>500</v>
      </c>
      <c r="C64" s="718"/>
      <c r="D64" s="718"/>
      <c r="E64" s="718"/>
      <c r="F64" s="718"/>
      <c r="G64" s="124"/>
      <c r="H64" s="714"/>
      <c r="I64" s="714"/>
      <c r="J64" s="715"/>
    </row>
    <row r="65" spans="2:10" ht="16" customHeight="1" x14ac:dyDescent="0.2">
      <c r="B65" s="718"/>
      <c r="C65" s="718"/>
      <c r="D65" s="718"/>
      <c r="E65" s="718"/>
      <c r="F65" s="718"/>
      <c r="G65" s="32"/>
      <c r="H65" s="714"/>
      <c r="I65" s="714"/>
      <c r="J65" s="715"/>
    </row>
    <row r="66" spans="2:10" ht="16" customHeight="1" x14ac:dyDescent="0.2">
      <c r="B66" s="126"/>
      <c r="C66" s="126"/>
      <c r="D66" s="126"/>
      <c r="E66" s="106"/>
      <c r="F66" s="106"/>
      <c r="G66" s="106"/>
      <c r="H66" s="106"/>
      <c r="I66" s="106"/>
      <c r="J66" s="106"/>
    </row>
    <row r="67" spans="2:10" ht="16" customHeight="1" x14ac:dyDescent="0.2">
      <c r="B67" s="111" t="s">
        <v>501</v>
      </c>
      <c r="C67" s="111"/>
      <c r="D67" s="111"/>
      <c r="E67" s="111"/>
      <c r="F67" s="32"/>
      <c r="G67" s="121"/>
      <c r="H67" s="714" t="s">
        <v>482</v>
      </c>
      <c r="I67" s="714"/>
      <c r="J67" s="715"/>
    </row>
    <row r="68" spans="2:10" ht="16" customHeight="1" x14ac:dyDescent="0.2">
      <c r="B68" s="718" t="s">
        <v>502</v>
      </c>
      <c r="C68" s="718"/>
      <c r="D68" s="718"/>
      <c r="E68" s="718"/>
      <c r="F68" s="718"/>
      <c r="G68" s="123"/>
      <c r="H68" s="714"/>
      <c r="I68" s="714"/>
      <c r="J68" s="715"/>
    </row>
    <row r="69" spans="2:10" ht="16" customHeight="1" x14ac:dyDescent="0.2">
      <c r="B69" s="718"/>
      <c r="C69" s="718"/>
      <c r="D69" s="718"/>
      <c r="E69" s="718"/>
      <c r="F69" s="718"/>
      <c r="G69" s="121"/>
      <c r="H69" s="714"/>
      <c r="I69" s="714"/>
      <c r="J69" s="715"/>
    </row>
    <row r="70" spans="2:10" ht="16" customHeight="1" x14ac:dyDescent="0.2">
      <c r="B70" s="113"/>
      <c r="C70" s="113"/>
      <c r="D70" s="113"/>
      <c r="E70" s="113"/>
      <c r="F70" s="32"/>
      <c r="G70" s="123"/>
      <c r="H70" s="100"/>
      <c r="I70" s="100"/>
      <c r="J70" s="100"/>
    </row>
    <row r="71" spans="2:10" ht="16" customHeight="1" x14ac:dyDescent="0.2">
      <c r="B71" s="111" t="s">
        <v>503</v>
      </c>
      <c r="C71" s="111"/>
      <c r="D71" s="111"/>
      <c r="E71" s="111"/>
      <c r="F71" s="32"/>
      <c r="G71" s="106"/>
      <c r="H71" s="714" t="s">
        <v>482</v>
      </c>
      <c r="I71" s="714"/>
      <c r="J71" s="715"/>
    </row>
    <row r="72" spans="2:10" ht="16" customHeight="1" x14ac:dyDescent="0.2">
      <c r="B72" s="718" t="s">
        <v>504</v>
      </c>
      <c r="C72" s="718"/>
      <c r="D72" s="718"/>
      <c r="E72" s="718"/>
      <c r="F72" s="718"/>
      <c r="G72" s="124"/>
      <c r="H72" s="714"/>
      <c r="I72" s="714"/>
      <c r="J72" s="715"/>
    </row>
    <row r="73" spans="2:10" ht="16" customHeight="1" x14ac:dyDescent="0.2">
      <c r="B73" s="718"/>
      <c r="C73" s="718"/>
      <c r="D73" s="718"/>
      <c r="E73" s="718"/>
      <c r="F73" s="718"/>
      <c r="G73" s="105"/>
      <c r="H73" s="714"/>
      <c r="I73" s="714"/>
      <c r="J73" s="715"/>
    </row>
    <row r="74" spans="2:10" ht="16" customHeight="1" x14ac:dyDescent="0.2">
      <c r="B74" s="32"/>
      <c r="C74" s="32"/>
      <c r="D74" s="32"/>
      <c r="E74" s="106"/>
      <c r="F74" s="106"/>
      <c r="G74" s="106"/>
      <c r="H74" s="106"/>
      <c r="I74" s="106"/>
      <c r="J74" s="106"/>
    </row>
    <row r="75" spans="2:10" ht="16" customHeight="1" x14ac:dyDescent="0.2">
      <c r="B75" s="111" t="s">
        <v>505</v>
      </c>
      <c r="C75" s="128"/>
      <c r="D75" s="128"/>
      <c r="E75" s="128"/>
      <c r="F75" s="128"/>
      <c r="G75" s="121"/>
      <c r="H75" s="714" t="s">
        <v>482</v>
      </c>
      <c r="I75" s="714"/>
      <c r="J75" s="715"/>
    </row>
    <row r="76" spans="2:10" ht="16" customHeight="1" x14ac:dyDescent="0.2">
      <c r="B76" s="748" t="s">
        <v>506</v>
      </c>
      <c r="C76" s="718"/>
      <c r="D76" s="718"/>
      <c r="E76" s="718"/>
      <c r="F76" s="718"/>
      <c r="G76" s="122"/>
      <c r="H76" s="714"/>
      <c r="I76" s="714"/>
      <c r="J76" s="715"/>
    </row>
    <row r="77" spans="2:10" ht="16" customHeight="1" x14ac:dyDescent="0.2">
      <c r="B77" s="748"/>
      <c r="C77" s="718"/>
      <c r="D77" s="718"/>
      <c r="E77" s="718"/>
      <c r="F77" s="718"/>
      <c r="G77" s="121"/>
      <c r="H77" s="714"/>
      <c r="I77" s="714"/>
      <c r="J77" s="715"/>
    </row>
    <row r="78" spans="2:10" ht="16" customHeight="1" x14ac:dyDescent="0.2">
      <c r="B78" s="112"/>
      <c r="C78" s="112"/>
      <c r="D78" s="112"/>
      <c r="E78" s="112"/>
      <c r="F78" s="112"/>
      <c r="G78" s="32"/>
    </row>
    <row r="79" spans="2:10" ht="16" customHeight="1" x14ac:dyDescent="0.2">
      <c r="B79" s="111" t="s">
        <v>488</v>
      </c>
      <c r="C79" s="111"/>
      <c r="D79" s="111"/>
      <c r="E79" s="111"/>
      <c r="F79" s="32"/>
      <c r="G79" s="121"/>
      <c r="H79" s="714" t="s">
        <v>482</v>
      </c>
      <c r="I79" s="714"/>
      <c r="J79" s="715"/>
    </row>
    <row r="80" spans="2:10" ht="16" customHeight="1" x14ac:dyDescent="0.2">
      <c r="B80" s="748" t="s">
        <v>507</v>
      </c>
      <c r="C80" s="718"/>
      <c r="D80" s="718"/>
      <c r="E80" s="718"/>
      <c r="F80" s="718"/>
      <c r="G80" s="122"/>
      <c r="H80" s="714"/>
      <c r="I80" s="714"/>
      <c r="J80" s="715"/>
    </row>
    <row r="81" spans="2:17" ht="16" customHeight="1" x14ac:dyDescent="0.2">
      <c r="B81" s="748"/>
      <c r="C81" s="718"/>
      <c r="D81" s="718"/>
      <c r="E81" s="718"/>
      <c r="F81" s="718"/>
      <c r="G81" s="121"/>
      <c r="H81" s="714"/>
      <c r="I81" s="714"/>
      <c r="J81" s="715"/>
    </row>
    <row r="82" spans="2:17" ht="16" customHeight="1" x14ac:dyDescent="0.2">
      <c r="B82" s="113"/>
      <c r="C82" s="113"/>
      <c r="D82" s="113"/>
      <c r="E82" s="113"/>
      <c r="F82" s="32"/>
      <c r="G82" s="123"/>
      <c r="H82" s="100"/>
      <c r="I82" s="100"/>
      <c r="J82" s="100"/>
    </row>
    <row r="83" spans="2:17" ht="16" customHeight="1" x14ac:dyDescent="0.2">
      <c r="B83" s="125" t="s">
        <v>508</v>
      </c>
      <c r="C83" s="127"/>
      <c r="D83" s="127"/>
      <c r="E83" s="127"/>
      <c r="F83" s="32"/>
      <c r="G83" s="106"/>
      <c r="H83" s="714" t="s">
        <v>482</v>
      </c>
      <c r="I83" s="714"/>
      <c r="J83" s="715"/>
    </row>
    <row r="84" spans="2:17" ht="16" customHeight="1" x14ac:dyDescent="0.2">
      <c r="B84" s="718" t="s">
        <v>509</v>
      </c>
      <c r="C84" s="718"/>
      <c r="D84" s="718"/>
      <c r="E84" s="718"/>
      <c r="F84" s="718"/>
      <c r="G84" s="124"/>
      <c r="H84" s="714"/>
      <c r="I84" s="714"/>
      <c r="J84" s="715"/>
    </row>
    <row r="85" spans="2:17" ht="16" customHeight="1" x14ac:dyDescent="0.2">
      <c r="B85" s="718"/>
      <c r="C85" s="718"/>
      <c r="D85" s="718"/>
      <c r="E85" s="718"/>
      <c r="F85" s="718"/>
      <c r="G85" s="105"/>
      <c r="H85" s="714"/>
      <c r="I85" s="714"/>
      <c r="J85" s="715"/>
    </row>
    <row r="86" spans="2:17" ht="16" customHeight="1" x14ac:dyDescent="0.2">
      <c r="F86" s="32"/>
      <c r="G86" s="105"/>
      <c r="H86" s="105"/>
      <c r="I86" s="105"/>
      <c r="J86" s="106"/>
    </row>
    <row r="87" spans="2:17" ht="16" customHeight="1" x14ac:dyDescent="0.2">
      <c r="B87" s="125" t="s">
        <v>510</v>
      </c>
      <c r="C87" s="125"/>
      <c r="D87" s="125"/>
      <c r="E87" s="125"/>
      <c r="F87" s="32"/>
      <c r="G87" s="106"/>
      <c r="H87" s="714" t="s">
        <v>482</v>
      </c>
      <c r="I87" s="714"/>
      <c r="J87" s="715"/>
    </row>
    <row r="88" spans="2:17" ht="16" customHeight="1" x14ac:dyDescent="0.2">
      <c r="B88" s="718" t="s">
        <v>511</v>
      </c>
      <c r="C88" s="718"/>
      <c r="D88" s="718"/>
      <c r="E88" s="718"/>
      <c r="F88" s="718"/>
      <c r="G88" s="124"/>
      <c r="H88" s="714"/>
      <c r="I88" s="714"/>
      <c r="J88" s="715"/>
    </row>
    <row r="89" spans="2:17" ht="16" customHeight="1" x14ac:dyDescent="0.2">
      <c r="B89" s="718"/>
      <c r="C89" s="718"/>
      <c r="D89" s="718"/>
      <c r="E89" s="718"/>
      <c r="F89" s="718"/>
      <c r="G89" s="32"/>
      <c r="H89" s="714"/>
      <c r="I89" s="714"/>
      <c r="J89" s="715"/>
    </row>
    <row r="90" spans="2:17" ht="16" customHeight="1" x14ac:dyDescent="0.2">
      <c r="B90" s="113"/>
      <c r="C90" s="113"/>
      <c r="D90" s="113"/>
      <c r="E90" s="113"/>
      <c r="F90" s="32"/>
      <c r="G90" s="123"/>
      <c r="H90" s="100"/>
      <c r="I90" s="100"/>
      <c r="J90" s="100"/>
    </row>
    <row r="91" spans="2:17" ht="29" customHeight="1" x14ac:dyDescent="0.2">
      <c r="B91" s="727" t="s">
        <v>512</v>
      </c>
      <c r="C91" s="727"/>
      <c r="D91" s="727"/>
      <c r="E91" s="727"/>
      <c r="F91" s="727"/>
      <c r="G91" s="106"/>
      <c r="H91" s="714" t="s">
        <v>482</v>
      </c>
      <c r="I91" s="714"/>
      <c r="J91" s="715"/>
    </row>
    <row r="92" spans="2:17" ht="16" customHeight="1" x14ac:dyDescent="0.2">
      <c r="B92" s="718" t="s">
        <v>513</v>
      </c>
      <c r="C92" s="718"/>
      <c r="D92" s="718"/>
      <c r="E92" s="718"/>
      <c r="F92" s="718"/>
      <c r="G92" s="124"/>
      <c r="H92" s="714"/>
      <c r="I92" s="714"/>
      <c r="J92" s="715"/>
    </row>
    <row r="93" spans="2:17" ht="16" customHeight="1" x14ac:dyDescent="0.2">
      <c r="B93" s="718"/>
      <c r="C93" s="718"/>
      <c r="D93" s="718"/>
      <c r="E93" s="718"/>
      <c r="F93" s="718"/>
      <c r="G93" s="105"/>
      <c r="H93" s="714"/>
      <c r="I93" s="714"/>
      <c r="J93" s="715"/>
    </row>
    <row r="94" spans="2:17" ht="16" customHeight="1" thickBot="1" x14ac:dyDescent="0.25">
      <c r="B94" s="117"/>
      <c r="C94" s="117"/>
      <c r="D94" s="117"/>
      <c r="E94" s="117"/>
      <c r="F94" s="117"/>
      <c r="G94" s="117"/>
      <c r="H94" s="129"/>
      <c r="I94" s="129"/>
      <c r="J94" s="129"/>
      <c r="K94" s="129"/>
      <c r="L94" s="129"/>
      <c r="M94" s="129"/>
      <c r="N94" s="129"/>
      <c r="O94" s="129"/>
      <c r="P94" s="129"/>
      <c r="Q94" s="129"/>
    </row>
    <row r="95" spans="2:17" ht="16" customHeight="1" thickTop="1" x14ac:dyDescent="0.2"/>
    <row r="96" spans="2:17" ht="16" customHeight="1" thickBot="1" x14ac:dyDescent="0.25">
      <c r="B96" s="726" t="s">
        <v>130</v>
      </c>
      <c r="C96" s="726"/>
      <c r="D96" s="726"/>
      <c r="E96" s="726"/>
      <c r="F96" s="726"/>
      <c r="G96" s="726"/>
      <c r="H96" s="726"/>
      <c r="I96" s="726"/>
      <c r="J96" s="726"/>
      <c r="K96" s="726"/>
      <c r="L96" s="726"/>
      <c r="M96" s="726"/>
      <c r="N96" s="726"/>
      <c r="O96" s="726"/>
      <c r="P96" s="726"/>
      <c r="Q96" s="726"/>
    </row>
    <row r="97" spans="2:10" ht="16" customHeight="1" thickTop="1" x14ac:dyDescent="0.2">
      <c r="B97" s="32"/>
      <c r="C97" s="32"/>
      <c r="D97" s="32"/>
      <c r="E97" s="32"/>
      <c r="F97" s="32"/>
      <c r="G97" s="32"/>
    </row>
    <row r="98" spans="2:10" ht="16" customHeight="1" x14ac:dyDescent="0.2">
      <c r="B98" s="130" t="s">
        <v>514</v>
      </c>
      <c r="C98" s="130"/>
      <c r="D98" s="130"/>
      <c r="E98" s="130"/>
      <c r="F98" s="131"/>
      <c r="G98" s="32"/>
      <c r="H98" s="714" t="s">
        <v>482</v>
      </c>
      <c r="I98" s="714"/>
      <c r="J98" s="715"/>
    </row>
    <row r="99" spans="2:10" ht="16" customHeight="1" x14ac:dyDescent="0.2">
      <c r="B99" s="719" t="s">
        <v>515</v>
      </c>
      <c r="C99" s="713"/>
      <c r="D99" s="713"/>
      <c r="E99" s="713"/>
      <c r="F99" s="713"/>
      <c r="G99" s="32"/>
      <c r="H99" s="714"/>
      <c r="I99" s="714"/>
      <c r="J99" s="715"/>
    </row>
    <row r="100" spans="2:10" ht="16" customHeight="1" x14ac:dyDescent="0.2">
      <c r="B100" s="719"/>
      <c r="C100" s="713"/>
      <c r="D100" s="713"/>
      <c r="E100" s="713"/>
      <c r="F100" s="713"/>
      <c r="G100" s="32"/>
      <c r="H100" s="714"/>
      <c r="I100" s="714"/>
      <c r="J100" s="715"/>
    </row>
    <row r="101" spans="2:10" ht="16" customHeight="1" x14ac:dyDescent="0.2">
      <c r="B101" s="32"/>
      <c r="C101" s="32"/>
      <c r="D101" s="32"/>
      <c r="E101" s="32"/>
      <c r="F101" s="32"/>
      <c r="G101" s="32"/>
    </row>
    <row r="102" spans="2:10" ht="16" customHeight="1" x14ac:dyDescent="0.2">
      <c r="B102" s="747" t="s">
        <v>516</v>
      </c>
      <c r="C102" s="747"/>
      <c r="D102" s="747"/>
      <c r="E102" s="747"/>
      <c r="F102" s="747"/>
      <c r="G102" s="32"/>
      <c r="H102" s="714" t="s">
        <v>482</v>
      </c>
      <c r="I102" s="714"/>
      <c r="J102" s="715"/>
    </row>
    <row r="103" spans="2:10" ht="16" customHeight="1" x14ac:dyDescent="0.2">
      <c r="B103" s="719" t="s">
        <v>517</v>
      </c>
      <c r="C103" s="713"/>
      <c r="D103" s="713"/>
      <c r="E103" s="713"/>
      <c r="F103" s="713"/>
      <c r="G103" s="32"/>
      <c r="H103" s="714"/>
      <c r="I103" s="714"/>
      <c r="J103" s="715"/>
    </row>
    <row r="104" spans="2:10" ht="16" customHeight="1" x14ac:dyDescent="0.2">
      <c r="B104" s="719"/>
      <c r="C104" s="713"/>
      <c r="D104" s="713"/>
      <c r="E104" s="713"/>
      <c r="F104" s="713"/>
      <c r="G104" s="32"/>
      <c r="H104" s="714"/>
      <c r="I104" s="714"/>
      <c r="J104" s="715"/>
    </row>
    <row r="105" spans="2:10" ht="16" customHeight="1" x14ac:dyDescent="0.2"/>
    <row r="106" spans="2:10" ht="16" customHeight="1" x14ac:dyDescent="0.2">
      <c r="B106" s="130" t="s">
        <v>518</v>
      </c>
      <c r="C106" s="130"/>
      <c r="D106" s="130"/>
      <c r="E106" s="130"/>
      <c r="F106" s="131"/>
      <c r="G106" s="32"/>
      <c r="H106" s="740" t="s">
        <v>482</v>
      </c>
      <c r="I106" s="740"/>
      <c r="J106" s="741"/>
    </row>
    <row r="107" spans="2:10" ht="16" customHeight="1" x14ac:dyDescent="0.2">
      <c r="B107" s="719" t="s">
        <v>519</v>
      </c>
      <c r="C107" s="713"/>
      <c r="D107" s="713"/>
      <c r="E107" s="713"/>
      <c r="F107" s="713"/>
      <c r="G107" s="32"/>
      <c r="H107" s="740"/>
      <c r="I107" s="740"/>
      <c r="J107" s="741"/>
    </row>
    <row r="108" spans="2:10" ht="16" customHeight="1" x14ac:dyDescent="0.2">
      <c r="B108" s="719"/>
      <c r="C108" s="713"/>
      <c r="D108" s="713"/>
      <c r="E108" s="713"/>
      <c r="F108" s="713"/>
      <c r="G108" s="32"/>
      <c r="H108" s="740"/>
      <c r="I108" s="740"/>
      <c r="J108" s="741"/>
    </row>
    <row r="109" spans="2:10" ht="16" customHeight="1" x14ac:dyDescent="0.2">
      <c r="B109" s="32"/>
      <c r="C109" s="32"/>
      <c r="D109" s="32"/>
      <c r="E109" s="32"/>
      <c r="F109" s="32"/>
      <c r="G109" s="32"/>
    </row>
    <row r="110" spans="2:10" ht="30" customHeight="1" x14ac:dyDescent="0.2">
      <c r="B110" s="717" t="s">
        <v>520</v>
      </c>
      <c r="C110" s="717"/>
      <c r="D110" s="717"/>
      <c r="E110" s="717"/>
      <c r="F110" s="717"/>
      <c r="G110" s="32"/>
      <c r="H110" s="714" t="s">
        <v>482</v>
      </c>
      <c r="I110" s="714"/>
      <c r="J110" s="715"/>
    </row>
    <row r="111" spans="2:10" ht="18.5" customHeight="1" x14ac:dyDescent="0.2">
      <c r="B111" s="713" t="s">
        <v>521</v>
      </c>
      <c r="C111" s="713"/>
      <c r="D111" s="713"/>
      <c r="E111" s="713"/>
      <c r="F111" s="713"/>
      <c r="G111" s="32"/>
      <c r="H111" s="714"/>
      <c r="I111" s="714"/>
      <c r="J111" s="715"/>
    </row>
    <row r="112" spans="2:10" ht="16" x14ac:dyDescent="0.2">
      <c r="B112" s="713"/>
      <c r="C112" s="713"/>
      <c r="D112" s="713"/>
      <c r="E112" s="713"/>
      <c r="F112" s="713"/>
      <c r="G112" s="32"/>
      <c r="H112" s="714"/>
      <c r="I112" s="714"/>
      <c r="J112" s="715"/>
    </row>
    <row r="113" spans="2:10" ht="16" customHeight="1" x14ac:dyDescent="0.2">
      <c r="B113" s="713"/>
      <c r="C113" s="713"/>
      <c r="D113" s="713"/>
      <c r="E113" s="713"/>
      <c r="F113" s="713"/>
      <c r="G113" s="32"/>
      <c r="H113" s="330"/>
      <c r="I113" s="330"/>
      <c r="J113" s="331"/>
    </row>
    <row r="114" spans="2:10" ht="31" customHeight="1" x14ac:dyDescent="0.2">
      <c r="B114" s="713"/>
      <c r="C114" s="713"/>
      <c r="D114" s="713"/>
      <c r="E114" s="713"/>
      <c r="F114" s="713"/>
      <c r="G114" s="32"/>
      <c r="H114" s="330"/>
      <c r="I114" s="330"/>
      <c r="J114" s="331"/>
    </row>
    <row r="115" spans="2:10" ht="16" customHeight="1" x14ac:dyDescent="0.2">
      <c r="B115" s="32"/>
      <c r="C115" s="32"/>
      <c r="D115" s="32"/>
      <c r="E115" s="32"/>
      <c r="F115" s="32"/>
      <c r="G115" s="32"/>
    </row>
    <row r="116" spans="2:10" ht="30" customHeight="1" x14ac:dyDescent="0.2">
      <c r="B116" s="717" t="s">
        <v>522</v>
      </c>
      <c r="C116" s="717"/>
      <c r="D116" s="717"/>
      <c r="E116" s="717"/>
      <c r="F116" s="717"/>
      <c r="G116" s="32"/>
      <c r="H116" s="714" t="s">
        <v>482</v>
      </c>
      <c r="I116" s="714"/>
      <c r="J116" s="715"/>
    </row>
    <row r="117" spans="2:10" ht="16" customHeight="1" x14ac:dyDescent="0.2">
      <c r="B117" s="719" t="s">
        <v>523</v>
      </c>
      <c r="C117" s="713"/>
      <c r="D117" s="713"/>
      <c r="E117" s="713"/>
      <c r="F117" s="713"/>
      <c r="G117" s="32"/>
      <c r="H117" s="714"/>
      <c r="I117" s="714"/>
      <c r="J117" s="715"/>
    </row>
    <row r="118" spans="2:10" ht="16" customHeight="1" x14ac:dyDescent="0.2">
      <c r="B118" s="719"/>
      <c r="C118" s="713"/>
      <c r="D118" s="713"/>
      <c r="E118" s="713"/>
      <c r="F118" s="713"/>
      <c r="G118" s="32"/>
      <c r="H118" s="714"/>
      <c r="I118" s="714"/>
      <c r="J118" s="715"/>
    </row>
    <row r="119" spans="2:10" ht="16" customHeight="1" x14ac:dyDescent="0.2">
      <c r="F119" s="32"/>
      <c r="G119" s="105"/>
      <c r="H119" s="105"/>
      <c r="I119" s="105"/>
      <c r="J119" s="106"/>
    </row>
    <row r="120" spans="2:10" ht="16" customHeight="1" x14ac:dyDescent="0.2">
      <c r="B120" s="111" t="s">
        <v>484</v>
      </c>
      <c r="C120" s="111"/>
      <c r="D120" s="111"/>
      <c r="E120" s="111"/>
      <c r="F120" s="32"/>
      <c r="G120" s="106"/>
      <c r="H120" s="714" t="s">
        <v>482</v>
      </c>
      <c r="I120" s="714"/>
      <c r="J120" s="715"/>
    </row>
    <row r="121" spans="2:10" ht="16" customHeight="1" x14ac:dyDescent="0.2">
      <c r="B121" s="718" t="s">
        <v>500</v>
      </c>
      <c r="C121" s="718"/>
      <c r="D121" s="718"/>
      <c r="E121" s="718"/>
      <c r="F121" s="718"/>
      <c r="G121" s="124"/>
      <c r="H121" s="714"/>
      <c r="I121" s="714"/>
      <c r="J121" s="715"/>
    </row>
    <row r="122" spans="2:10" ht="16" customHeight="1" x14ac:dyDescent="0.2">
      <c r="B122" s="718"/>
      <c r="C122" s="718"/>
      <c r="D122" s="718"/>
      <c r="E122" s="718"/>
      <c r="F122" s="718"/>
      <c r="G122" s="32"/>
      <c r="H122" s="714"/>
      <c r="I122" s="714"/>
      <c r="J122" s="715"/>
    </row>
    <row r="123" spans="2:10" ht="16" customHeight="1" x14ac:dyDescent="0.2">
      <c r="B123" s="32"/>
      <c r="C123" s="32"/>
      <c r="D123" s="32"/>
      <c r="E123" s="32"/>
      <c r="F123" s="32"/>
      <c r="G123" s="32"/>
    </row>
    <row r="124" spans="2:10" ht="16" customHeight="1" x14ac:dyDescent="0.2">
      <c r="B124" s="114" t="s">
        <v>501</v>
      </c>
      <c r="C124" s="111"/>
      <c r="D124" s="111"/>
      <c r="E124" s="111"/>
      <c r="F124" s="32"/>
      <c r="G124" s="121"/>
      <c r="H124" s="714" t="s">
        <v>482</v>
      </c>
      <c r="I124" s="714"/>
      <c r="J124" s="715"/>
    </row>
    <row r="125" spans="2:10" ht="16" customHeight="1" x14ac:dyDescent="0.2">
      <c r="B125" s="748" t="s">
        <v>524</v>
      </c>
      <c r="C125" s="718"/>
      <c r="D125" s="718"/>
      <c r="E125" s="718"/>
      <c r="F125" s="718"/>
      <c r="G125" s="123"/>
      <c r="H125" s="714"/>
      <c r="I125" s="714"/>
      <c r="J125" s="715"/>
    </row>
    <row r="126" spans="2:10" ht="16" customHeight="1" x14ac:dyDescent="0.2">
      <c r="B126" s="748"/>
      <c r="C126" s="718"/>
      <c r="D126" s="718"/>
      <c r="E126" s="718"/>
      <c r="F126" s="718"/>
      <c r="G126" s="121"/>
      <c r="H126" s="714"/>
      <c r="I126" s="714"/>
      <c r="J126" s="715"/>
    </row>
    <row r="127" spans="2:10" ht="16" customHeight="1" x14ac:dyDescent="0.2">
      <c r="B127" s="126"/>
      <c r="C127" s="126"/>
      <c r="D127" s="126"/>
      <c r="E127" s="106"/>
      <c r="F127" s="106"/>
      <c r="G127" s="106"/>
      <c r="H127" s="106"/>
      <c r="I127" s="106"/>
      <c r="J127" s="106"/>
    </row>
    <row r="128" spans="2:10" ht="16" customHeight="1" x14ac:dyDescent="0.2">
      <c r="B128" s="111" t="s">
        <v>503</v>
      </c>
      <c r="C128" s="127"/>
      <c r="D128" s="127"/>
      <c r="E128" s="127"/>
      <c r="F128" s="32"/>
      <c r="G128" s="123"/>
      <c r="H128" s="714" t="s">
        <v>482</v>
      </c>
      <c r="I128" s="714"/>
      <c r="J128" s="715"/>
    </row>
    <row r="129" spans="2:10" ht="16" customHeight="1" x14ac:dyDescent="0.2">
      <c r="B129" s="718" t="s">
        <v>525</v>
      </c>
      <c r="C129" s="718"/>
      <c r="D129" s="718"/>
      <c r="E129" s="718"/>
      <c r="F129" s="718"/>
      <c r="G129" s="123"/>
      <c r="H129" s="714"/>
      <c r="I129" s="714"/>
      <c r="J129" s="715"/>
    </row>
    <row r="130" spans="2:10" ht="16" customHeight="1" x14ac:dyDescent="0.2">
      <c r="B130" s="718"/>
      <c r="C130" s="718"/>
      <c r="D130" s="718"/>
      <c r="E130" s="718"/>
      <c r="F130" s="718"/>
      <c r="G130" s="123"/>
      <c r="H130" s="714"/>
      <c r="I130" s="714"/>
      <c r="J130" s="715"/>
    </row>
    <row r="131" spans="2:10" ht="16" customHeight="1" x14ac:dyDescent="0.2">
      <c r="F131" s="32"/>
      <c r="G131" s="105"/>
      <c r="H131" s="105"/>
      <c r="I131" s="105"/>
      <c r="J131" s="106"/>
    </row>
    <row r="132" spans="2:10" ht="16" customHeight="1" x14ac:dyDescent="0.2">
      <c r="B132" s="111" t="s">
        <v>505</v>
      </c>
      <c r="C132" s="111"/>
      <c r="D132" s="111"/>
      <c r="E132" s="111"/>
      <c r="F132" s="32"/>
      <c r="G132" s="121"/>
      <c r="H132" s="714" t="s">
        <v>482</v>
      </c>
      <c r="I132" s="714"/>
      <c r="J132" s="715"/>
    </row>
    <row r="133" spans="2:10" ht="16" customHeight="1" x14ac:dyDescent="0.2">
      <c r="B133" s="718" t="s">
        <v>526</v>
      </c>
      <c r="C133" s="718"/>
      <c r="D133" s="718"/>
      <c r="E133" s="718"/>
      <c r="F133" s="718"/>
      <c r="G133" s="123"/>
      <c r="H133" s="714"/>
      <c r="I133" s="714"/>
      <c r="J133" s="715"/>
    </row>
    <row r="134" spans="2:10" ht="16" customHeight="1" x14ac:dyDescent="0.2">
      <c r="B134" s="718"/>
      <c r="C134" s="718"/>
      <c r="D134" s="718"/>
      <c r="E134" s="718"/>
      <c r="F134" s="718"/>
      <c r="G134" s="121"/>
      <c r="H134" s="714"/>
      <c r="I134" s="714"/>
      <c r="J134" s="715"/>
    </row>
    <row r="135" spans="2:10" ht="16" customHeight="1" x14ac:dyDescent="0.2">
      <c r="B135" s="113"/>
      <c r="C135" s="113"/>
      <c r="D135" s="113"/>
      <c r="E135" s="113"/>
      <c r="F135" s="32"/>
      <c r="G135" s="123"/>
      <c r="H135" s="100"/>
      <c r="I135" s="100"/>
      <c r="J135" s="100"/>
    </row>
    <row r="136" spans="2:10" ht="16" customHeight="1" x14ac:dyDescent="0.2">
      <c r="B136" s="114" t="s">
        <v>527</v>
      </c>
      <c r="C136" s="111"/>
      <c r="D136" s="111"/>
      <c r="E136" s="111"/>
      <c r="F136" s="32"/>
      <c r="G136" s="106"/>
      <c r="H136" s="714" t="s">
        <v>482</v>
      </c>
      <c r="I136" s="714"/>
      <c r="J136" s="715"/>
    </row>
    <row r="137" spans="2:10" ht="16" customHeight="1" x14ac:dyDescent="0.2">
      <c r="B137" s="718" t="s">
        <v>528</v>
      </c>
      <c r="C137" s="718"/>
      <c r="D137" s="718"/>
      <c r="E137" s="718"/>
      <c r="F137" s="718"/>
      <c r="G137" s="124"/>
      <c r="H137" s="714"/>
      <c r="I137" s="714"/>
      <c r="J137" s="715"/>
    </row>
    <row r="138" spans="2:10" ht="16" customHeight="1" x14ac:dyDescent="0.2">
      <c r="B138" s="718"/>
      <c r="C138" s="718"/>
      <c r="D138" s="718"/>
      <c r="E138" s="718"/>
      <c r="F138" s="718"/>
      <c r="G138" s="105"/>
      <c r="H138" s="714"/>
      <c r="I138" s="714"/>
      <c r="J138" s="715"/>
    </row>
    <row r="139" spans="2:10" ht="16" customHeight="1" x14ac:dyDescent="0.2">
      <c r="B139" s="113"/>
      <c r="C139" s="113"/>
      <c r="D139" s="113"/>
      <c r="E139" s="113"/>
      <c r="F139" s="32"/>
      <c r="G139" s="123"/>
      <c r="H139" s="100"/>
      <c r="I139" s="100"/>
      <c r="J139" s="100"/>
    </row>
    <row r="140" spans="2:10" ht="16" customHeight="1" x14ac:dyDescent="0.2">
      <c r="B140" s="111" t="s">
        <v>529</v>
      </c>
      <c r="C140" s="127"/>
      <c r="D140" s="127"/>
      <c r="E140" s="127"/>
      <c r="F140" s="32"/>
      <c r="G140" s="106"/>
      <c r="H140" s="714" t="s">
        <v>482</v>
      </c>
      <c r="I140" s="714"/>
      <c r="J140" s="715"/>
    </row>
    <row r="141" spans="2:10" ht="16" customHeight="1" x14ac:dyDescent="0.2">
      <c r="B141" s="718" t="s">
        <v>530</v>
      </c>
      <c r="C141" s="718"/>
      <c r="D141" s="718"/>
      <c r="E141" s="718"/>
      <c r="F141" s="718"/>
      <c r="G141" s="124"/>
      <c r="H141" s="714"/>
      <c r="I141" s="714"/>
      <c r="J141" s="715"/>
    </row>
    <row r="142" spans="2:10" ht="16" customHeight="1" x14ac:dyDescent="0.2">
      <c r="B142" s="718"/>
      <c r="C142" s="718"/>
      <c r="D142" s="718"/>
      <c r="E142" s="718"/>
      <c r="F142" s="718"/>
      <c r="G142" s="105"/>
      <c r="H142" s="714"/>
      <c r="I142" s="714"/>
      <c r="J142" s="715"/>
    </row>
    <row r="143" spans="2:10" ht="16" customHeight="1" x14ac:dyDescent="0.2">
      <c r="F143" s="32"/>
      <c r="G143" s="105"/>
      <c r="H143" s="105"/>
      <c r="I143" s="105"/>
      <c r="J143" s="106"/>
    </row>
    <row r="144" spans="2:10" ht="16" customHeight="1" x14ac:dyDescent="0.2">
      <c r="B144" s="125" t="s">
        <v>510</v>
      </c>
      <c r="C144" s="125"/>
      <c r="D144" s="125"/>
      <c r="E144" s="125"/>
      <c r="F144" s="32"/>
      <c r="G144" s="106"/>
      <c r="H144" s="714" t="s">
        <v>482</v>
      </c>
      <c r="I144" s="714"/>
      <c r="J144" s="715"/>
    </row>
    <row r="145" spans="2:17" ht="16" customHeight="1" x14ac:dyDescent="0.2">
      <c r="B145" s="718" t="s">
        <v>531</v>
      </c>
      <c r="C145" s="718"/>
      <c r="D145" s="718"/>
      <c r="E145" s="718"/>
      <c r="F145" s="718"/>
      <c r="G145" s="124"/>
      <c r="H145" s="714"/>
      <c r="I145" s="714"/>
      <c r="J145" s="715"/>
    </row>
    <row r="146" spans="2:17" ht="16" customHeight="1" x14ac:dyDescent="0.2">
      <c r="B146" s="718"/>
      <c r="C146" s="718"/>
      <c r="D146" s="718"/>
      <c r="E146" s="718"/>
      <c r="F146" s="718"/>
      <c r="G146" s="32"/>
      <c r="H146" s="714"/>
      <c r="I146" s="714"/>
      <c r="J146" s="715"/>
    </row>
    <row r="147" spans="2:17" ht="16" customHeight="1" x14ac:dyDescent="0.2">
      <c r="B147" s="113"/>
      <c r="C147" s="113"/>
      <c r="D147" s="113"/>
      <c r="E147" s="113"/>
      <c r="F147" s="32"/>
      <c r="G147" s="123"/>
      <c r="H147" s="100"/>
      <c r="I147" s="100"/>
      <c r="J147" s="100"/>
    </row>
    <row r="148" spans="2:17" ht="16" customHeight="1" x14ac:dyDescent="0.2">
      <c r="B148" s="111" t="s">
        <v>532</v>
      </c>
      <c r="C148" s="127"/>
      <c r="D148" s="127"/>
      <c r="E148" s="127"/>
      <c r="F148" s="32"/>
      <c r="G148" s="106"/>
      <c r="H148" s="714" t="s">
        <v>482</v>
      </c>
      <c r="I148" s="714"/>
      <c r="J148" s="715"/>
    </row>
    <row r="149" spans="2:17" ht="16" customHeight="1" x14ac:dyDescent="0.2">
      <c r="B149" s="718" t="s">
        <v>533</v>
      </c>
      <c r="C149" s="718"/>
      <c r="D149" s="718"/>
      <c r="E149" s="718"/>
      <c r="F149" s="718"/>
      <c r="G149" s="124"/>
      <c r="H149" s="714"/>
      <c r="I149" s="714"/>
      <c r="J149" s="715"/>
    </row>
    <row r="150" spans="2:17" ht="16" customHeight="1" x14ac:dyDescent="0.2">
      <c r="B150" s="718"/>
      <c r="C150" s="718"/>
      <c r="D150" s="718"/>
      <c r="E150" s="718"/>
      <c r="F150" s="718"/>
      <c r="G150" s="105"/>
      <c r="H150" s="714"/>
      <c r="I150" s="714"/>
      <c r="J150" s="715"/>
    </row>
    <row r="151" spans="2:17" ht="16" customHeight="1" thickBot="1" x14ac:dyDescent="0.25">
      <c r="B151" s="132"/>
      <c r="C151" s="132"/>
      <c r="D151" s="132"/>
      <c r="E151" s="132"/>
      <c r="F151" s="132"/>
      <c r="G151" s="132"/>
      <c r="H151" s="118"/>
      <c r="I151" s="118"/>
      <c r="J151" s="118"/>
      <c r="K151" s="119"/>
      <c r="L151" s="119"/>
      <c r="M151" s="119"/>
      <c r="N151" s="119"/>
      <c r="O151" s="119"/>
      <c r="P151" s="119"/>
      <c r="Q151" s="119"/>
    </row>
    <row r="152" spans="2:17" ht="16" customHeight="1" thickTop="1" x14ac:dyDescent="0.2"/>
    <row r="153" spans="2:17" ht="33" customHeight="1" thickBot="1" x14ac:dyDescent="0.25">
      <c r="B153" s="746" t="s">
        <v>140</v>
      </c>
      <c r="C153" s="746"/>
      <c r="D153" s="746"/>
      <c r="E153" s="746"/>
      <c r="F153" s="746"/>
      <c r="G153" s="746"/>
      <c r="H153" s="746"/>
      <c r="I153" s="746"/>
      <c r="J153" s="746"/>
      <c r="K153" s="746"/>
      <c r="L153" s="746"/>
      <c r="M153" s="746"/>
      <c r="N153" s="746"/>
      <c r="O153" s="746"/>
      <c r="P153" s="746"/>
      <c r="Q153" s="746"/>
    </row>
    <row r="154" spans="2:17" ht="16" customHeight="1" thickTop="1" x14ac:dyDescent="0.2"/>
    <row r="155" spans="2:17" ht="31" customHeight="1" x14ac:dyDescent="0.2">
      <c r="B155" s="758" t="s">
        <v>520</v>
      </c>
      <c r="C155" s="758"/>
      <c r="D155" s="758"/>
      <c r="E155" s="758"/>
      <c r="F155" s="758"/>
      <c r="G155" s="32"/>
      <c r="H155" s="740" t="s">
        <v>482</v>
      </c>
      <c r="I155" s="740"/>
      <c r="J155" s="741"/>
    </row>
    <row r="156" spans="2:17" ht="16" customHeight="1" x14ac:dyDescent="0.2">
      <c r="B156" s="719" t="s">
        <v>534</v>
      </c>
      <c r="C156" s="713"/>
      <c r="D156" s="713"/>
      <c r="E156" s="713"/>
      <c r="F156" s="713"/>
      <c r="G156" s="32"/>
      <c r="H156" s="740"/>
      <c r="I156" s="740"/>
      <c r="J156" s="741"/>
    </row>
    <row r="157" spans="2:17" ht="16" customHeight="1" x14ac:dyDescent="0.2">
      <c r="B157" s="719"/>
      <c r="C157" s="713"/>
      <c r="D157" s="713"/>
      <c r="E157" s="713"/>
      <c r="F157" s="713"/>
      <c r="G157" s="32"/>
      <c r="H157" s="740"/>
      <c r="I157" s="740"/>
      <c r="J157" s="741"/>
    </row>
    <row r="158" spans="2:17" ht="16" customHeight="1" x14ac:dyDescent="0.2">
      <c r="B158" s="32"/>
      <c r="C158" s="32"/>
      <c r="D158" s="32"/>
      <c r="E158" s="32"/>
      <c r="F158" s="32"/>
      <c r="G158" s="32"/>
    </row>
    <row r="159" spans="2:17" ht="16" customHeight="1" x14ac:dyDescent="0.2">
      <c r="B159" s="114" t="s">
        <v>535</v>
      </c>
      <c r="C159" s="111"/>
      <c r="D159" s="111"/>
      <c r="E159" s="111"/>
      <c r="F159" s="32"/>
      <c r="G159" s="121"/>
      <c r="H159" s="714" t="s">
        <v>482</v>
      </c>
      <c r="I159" s="714"/>
      <c r="J159" s="715"/>
    </row>
    <row r="160" spans="2:17" ht="16" customHeight="1" x14ac:dyDescent="0.2">
      <c r="B160" s="716" t="s">
        <v>536</v>
      </c>
      <c r="C160" s="712"/>
      <c r="D160" s="712"/>
      <c r="E160" s="712"/>
      <c r="F160" s="32"/>
      <c r="G160" s="133"/>
      <c r="H160" s="714"/>
      <c r="I160" s="714"/>
      <c r="J160" s="715"/>
    </row>
    <row r="161" spans="2:10" ht="16" customHeight="1" x14ac:dyDescent="0.2">
      <c r="B161" s="716"/>
      <c r="C161" s="712"/>
      <c r="D161" s="712"/>
      <c r="E161" s="712"/>
      <c r="F161" s="32"/>
      <c r="G161" s="121"/>
      <c r="H161" s="714"/>
      <c r="I161" s="714"/>
      <c r="J161" s="715"/>
    </row>
    <row r="162" spans="2:10" ht="16" customHeight="1" x14ac:dyDescent="0.2">
      <c r="B162" s="113"/>
      <c r="C162" s="113"/>
      <c r="D162" s="113"/>
      <c r="E162" s="113"/>
      <c r="F162" s="32"/>
      <c r="G162" s="123"/>
      <c r="H162" s="100"/>
      <c r="I162" s="100"/>
      <c r="J162" s="100"/>
    </row>
    <row r="163" spans="2:10" ht="16" customHeight="1" x14ac:dyDescent="0.2">
      <c r="B163" s="111" t="s">
        <v>537</v>
      </c>
      <c r="C163" s="127"/>
      <c r="D163" s="127"/>
      <c r="E163" s="127"/>
      <c r="F163" s="32"/>
      <c r="G163" s="106"/>
      <c r="H163" s="714" t="s">
        <v>482</v>
      </c>
      <c r="I163" s="714"/>
      <c r="J163" s="715"/>
    </row>
    <row r="164" spans="2:10" ht="16" customHeight="1" x14ac:dyDescent="0.2">
      <c r="B164" s="718" t="s">
        <v>538</v>
      </c>
      <c r="C164" s="718"/>
      <c r="D164" s="718"/>
      <c r="E164" s="718"/>
      <c r="F164" s="32"/>
      <c r="G164" s="106"/>
      <c r="H164" s="714"/>
      <c r="I164" s="714"/>
      <c r="J164" s="715"/>
    </row>
    <row r="165" spans="2:10" ht="16" customHeight="1" x14ac:dyDescent="0.2">
      <c r="B165" s="718"/>
      <c r="C165" s="718"/>
      <c r="D165" s="718"/>
      <c r="E165" s="718"/>
      <c r="F165" s="32"/>
      <c r="G165" s="105"/>
      <c r="H165" s="714"/>
      <c r="I165" s="714"/>
      <c r="J165" s="715"/>
    </row>
    <row r="166" spans="2:10" ht="16" customHeight="1" x14ac:dyDescent="0.2">
      <c r="B166" s="113"/>
      <c r="C166" s="113"/>
      <c r="D166" s="113"/>
      <c r="E166" s="113"/>
      <c r="F166" s="32"/>
      <c r="G166" s="123"/>
      <c r="H166" s="100"/>
      <c r="I166" s="100"/>
      <c r="J166" s="100"/>
    </row>
    <row r="167" spans="2:10" ht="16" customHeight="1" x14ac:dyDescent="0.2">
      <c r="B167" s="111" t="s">
        <v>539</v>
      </c>
      <c r="C167" s="127"/>
      <c r="D167" s="127"/>
      <c r="E167" s="127"/>
      <c r="F167" s="32"/>
      <c r="G167" s="106"/>
      <c r="H167" s="714" t="s">
        <v>482</v>
      </c>
      <c r="I167" s="714"/>
      <c r="J167" s="715"/>
    </row>
    <row r="168" spans="2:10" ht="16" customHeight="1" x14ac:dyDescent="0.2">
      <c r="B168" s="712" t="s">
        <v>540</v>
      </c>
      <c r="C168" s="712"/>
      <c r="D168" s="712"/>
      <c r="E168" s="712"/>
      <c r="F168" s="32"/>
      <c r="G168" s="106"/>
      <c r="H168" s="714"/>
      <c r="I168" s="714"/>
      <c r="J168" s="715"/>
    </row>
    <row r="169" spans="2:10" ht="16" customHeight="1" x14ac:dyDescent="0.2">
      <c r="B169" s="712"/>
      <c r="C169" s="712"/>
      <c r="D169" s="712"/>
      <c r="E169" s="712"/>
      <c r="F169" s="32"/>
      <c r="G169" s="105"/>
      <c r="H169" s="714"/>
      <c r="I169" s="714"/>
      <c r="J169" s="715"/>
    </row>
    <row r="170" spans="2:10" ht="16" customHeight="1" x14ac:dyDescent="0.2">
      <c r="B170" s="113"/>
      <c r="C170" s="113"/>
      <c r="D170" s="113"/>
      <c r="E170" s="113"/>
      <c r="F170" s="32"/>
      <c r="G170" s="123"/>
      <c r="H170" s="100"/>
      <c r="I170" s="100"/>
      <c r="J170" s="100"/>
    </row>
    <row r="171" spans="2:10" ht="16" customHeight="1" x14ac:dyDescent="0.2">
      <c r="B171" s="111" t="s">
        <v>541</v>
      </c>
      <c r="C171" s="111"/>
      <c r="D171" s="111"/>
      <c r="E171" s="111"/>
      <c r="F171" s="32"/>
      <c r="G171" s="106"/>
      <c r="H171" s="714" t="s">
        <v>482</v>
      </c>
      <c r="I171" s="714"/>
      <c r="J171" s="715"/>
    </row>
    <row r="172" spans="2:10" ht="16" customHeight="1" x14ac:dyDescent="0.2">
      <c r="B172" s="712" t="s">
        <v>542</v>
      </c>
      <c r="C172" s="712"/>
      <c r="D172" s="712"/>
      <c r="E172" s="712"/>
      <c r="F172" s="32"/>
      <c r="G172" s="106"/>
      <c r="H172" s="714"/>
      <c r="I172" s="714"/>
      <c r="J172" s="715"/>
    </row>
    <row r="173" spans="2:10" ht="16" customHeight="1" x14ac:dyDescent="0.2">
      <c r="B173" s="712"/>
      <c r="C173" s="712"/>
      <c r="D173" s="712"/>
      <c r="E173" s="712"/>
      <c r="F173" s="32"/>
      <c r="G173" s="105"/>
      <c r="H173" s="714"/>
      <c r="I173" s="714"/>
      <c r="J173" s="715"/>
    </row>
    <row r="174" spans="2:10" ht="16" customHeight="1" x14ac:dyDescent="0.2">
      <c r="B174" s="113"/>
      <c r="C174" s="113"/>
      <c r="D174" s="113"/>
      <c r="E174" s="113"/>
      <c r="F174" s="32"/>
      <c r="G174" s="123"/>
      <c r="H174" s="100"/>
      <c r="I174" s="100"/>
      <c r="J174" s="100"/>
    </row>
    <row r="175" spans="2:10" ht="16" customHeight="1" x14ac:dyDescent="0.2">
      <c r="B175" s="720" t="s">
        <v>488</v>
      </c>
      <c r="C175" s="720"/>
      <c r="D175" s="720"/>
      <c r="E175" s="720"/>
      <c r="F175" s="134"/>
      <c r="G175" s="135"/>
      <c r="H175" s="714" t="s">
        <v>482</v>
      </c>
      <c r="I175" s="714"/>
      <c r="J175" s="715"/>
    </row>
    <row r="176" spans="2:10" ht="16" customHeight="1" x14ac:dyDescent="0.2">
      <c r="B176" s="723" t="s">
        <v>543</v>
      </c>
      <c r="C176" s="723"/>
      <c r="D176" s="723"/>
      <c r="E176" s="723"/>
      <c r="F176" s="134"/>
      <c r="G176" s="136"/>
      <c r="H176" s="714"/>
      <c r="I176" s="714"/>
      <c r="J176" s="715"/>
    </row>
    <row r="177" spans="2:10" ht="16" customHeight="1" x14ac:dyDescent="0.2">
      <c r="B177" s="723"/>
      <c r="C177" s="723"/>
      <c r="D177" s="723"/>
      <c r="E177" s="723"/>
      <c r="F177" s="134"/>
      <c r="G177" s="134"/>
      <c r="H177" s="714"/>
      <c r="I177" s="714"/>
      <c r="J177" s="715"/>
    </row>
    <row r="178" spans="2:10" ht="16" customHeight="1" x14ac:dyDescent="0.2">
      <c r="F178" s="32"/>
      <c r="G178" s="105"/>
      <c r="H178" s="105"/>
      <c r="I178" s="105"/>
      <c r="J178" s="106"/>
    </row>
    <row r="179" spans="2:10" ht="16" customHeight="1" x14ac:dyDescent="0.2">
      <c r="B179" s="111" t="s">
        <v>544</v>
      </c>
      <c r="C179" s="111"/>
      <c r="D179" s="111"/>
      <c r="E179" s="111"/>
      <c r="F179" s="32"/>
      <c r="G179" s="121"/>
      <c r="H179" s="714" t="s">
        <v>482</v>
      </c>
      <c r="I179" s="714"/>
      <c r="J179" s="715"/>
    </row>
    <row r="180" spans="2:10" ht="16" customHeight="1" x14ac:dyDescent="0.2">
      <c r="B180" s="712" t="s">
        <v>545</v>
      </c>
      <c r="C180" s="712"/>
      <c r="D180" s="712"/>
      <c r="E180" s="712"/>
      <c r="F180" s="32"/>
      <c r="G180" s="121"/>
      <c r="H180" s="714"/>
      <c r="I180" s="714"/>
      <c r="J180" s="715"/>
    </row>
    <row r="181" spans="2:10" ht="16" customHeight="1" x14ac:dyDescent="0.2">
      <c r="B181" s="712"/>
      <c r="C181" s="712"/>
      <c r="D181" s="712"/>
      <c r="E181" s="712"/>
      <c r="F181" s="32"/>
      <c r="G181" s="121"/>
      <c r="H181" s="714"/>
      <c r="I181" s="714"/>
      <c r="J181" s="715"/>
    </row>
    <row r="182" spans="2:10" ht="16" customHeight="1" x14ac:dyDescent="0.2">
      <c r="F182" s="32"/>
      <c r="G182" s="105"/>
      <c r="H182" s="105"/>
      <c r="I182" s="105"/>
      <c r="J182" s="106"/>
    </row>
    <row r="183" spans="2:10" ht="16" customHeight="1" x14ac:dyDescent="0.2">
      <c r="B183" s="111" t="s">
        <v>546</v>
      </c>
      <c r="C183" s="111"/>
      <c r="D183" s="111"/>
      <c r="E183" s="111"/>
      <c r="F183" s="32"/>
      <c r="G183" s="106"/>
      <c r="H183" s="714" t="s">
        <v>482</v>
      </c>
      <c r="I183" s="714"/>
      <c r="J183" s="715"/>
    </row>
    <row r="184" spans="2:10" ht="16" customHeight="1" x14ac:dyDescent="0.2">
      <c r="B184" s="712" t="s">
        <v>547</v>
      </c>
      <c r="C184" s="712"/>
      <c r="D184" s="712"/>
      <c r="E184" s="712"/>
      <c r="F184" s="32"/>
      <c r="G184" s="106"/>
      <c r="H184" s="714"/>
      <c r="I184" s="714"/>
      <c r="J184" s="715"/>
    </row>
    <row r="185" spans="2:10" ht="16" customHeight="1" x14ac:dyDescent="0.2">
      <c r="B185" s="712"/>
      <c r="C185" s="712"/>
      <c r="D185" s="712"/>
      <c r="E185" s="712"/>
      <c r="F185" s="32"/>
      <c r="G185" s="32"/>
      <c r="H185" s="714"/>
      <c r="I185" s="714"/>
      <c r="J185" s="715"/>
    </row>
    <row r="186" spans="2:10" ht="16" customHeight="1" x14ac:dyDescent="0.2">
      <c r="B186" s="126"/>
      <c r="C186" s="126"/>
      <c r="D186" s="126"/>
      <c r="E186" s="106"/>
      <c r="F186" s="106"/>
      <c r="G186" s="106"/>
      <c r="H186" s="106"/>
      <c r="I186" s="106"/>
      <c r="J186" s="106"/>
    </row>
    <row r="187" spans="2:10" ht="16" customHeight="1" x14ac:dyDescent="0.2">
      <c r="B187" s="125" t="s">
        <v>548</v>
      </c>
      <c r="C187" s="125"/>
      <c r="D187" s="125"/>
      <c r="E187" s="125"/>
      <c r="F187" s="94"/>
      <c r="G187" s="137"/>
      <c r="H187" s="714" t="s">
        <v>482</v>
      </c>
      <c r="I187" s="714"/>
      <c r="J187" s="715"/>
    </row>
    <row r="188" spans="2:10" ht="16" customHeight="1" x14ac:dyDescent="0.2">
      <c r="B188" s="739" t="s">
        <v>549</v>
      </c>
      <c r="C188" s="739"/>
      <c r="D188" s="739"/>
      <c r="E188" s="739"/>
      <c r="F188" s="94"/>
      <c r="G188" s="137"/>
      <c r="H188" s="714"/>
      <c r="I188" s="714"/>
      <c r="J188" s="715"/>
    </row>
    <row r="189" spans="2:10" ht="16" customHeight="1" x14ac:dyDescent="0.2">
      <c r="B189" s="739"/>
      <c r="C189" s="739"/>
      <c r="D189" s="739"/>
      <c r="E189" s="739"/>
      <c r="F189" s="94"/>
      <c r="G189" s="137"/>
      <c r="H189" s="714"/>
      <c r="I189" s="714"/>
      <c r="J189" s="715"/>
    </row>
    <row r="190" spans="2:10" ht="16" customHeight="1" x14ac:dyDescent="0.2">
      <c r="B190" s="138"/>
      <c r="C190" s="138"/>
      <c r="D190" s="138"/>
      <c r="E190" s="138"/>
      <c r="F190" s="32"/>
      <c r="G190" s="123"/>
      <c r="H190" s="100"/>
      <c r="I190" s="100"/>
      <c r="J190" s="100"/>
    </row>
    <row r="191" spans="2:10" ht="16" customHeight="1" x14ac:dyDescent="0.2">
      <c r="B191" s="125" t="s">
        <v>550</v>
      </c>
      <c r="C191" s="139"/>
      <c r="D191" s="139"/>
      <c r="E191" s="139"/>
      <c r="F191" s="32"/>
      <c r="G191" s="106"/>
      <c r="H191" s="714" t="s">
        <v>482</v>
      </c>
      <c r="I191" s="714"/>
      <c r="J191" s="715"/>
    </row>
    <row r="192" spans="2:10" ht="16" customHeight="1" x14ac:dyDescent="0.2">
      <c r="B192" s="712" t="s">
        <v>551</v>
      </c>
      <c r="C192" s="712"/>
      <c r="D192" s="712"/>
      <c r="E192" s="712"/>
      <c r="F192" s="32"/>
      <c r="G192" s="106"/>
      <c r="H192" s="714"/>
      <c r="I192" s="714"/>
      <c r="J192" s="715"/>
    </row>
    <row r="193" spans="2:17" ht="16" customHeight="1" x14ac:dyDescent="0.2">
      <c r="B193" s="712"/>
      <c r="C193" s="712"/>
      <c r="D193" s="712"/>
      <c r="E193" s="712"/>
      <c r="F193" s="32"/>
      <c r="G193" s="105"/>
      <c r="H193" s="714"/>
      <c r="I193" s="714"/>
      <c r="J193" s="715"/>
    </row>
    <row r="194" spans="2:17" ht="16" customHeight="1" x14ac:dyDescent="0.2">
      <c r="F194" s="32"/>
      <c r="G194" s="105"/>
      <c r="H194" s="105"/>
      <c r="I194" s="105"/>
      <c r="J194" s="106"/>
    </row>
    <row r="195" spans="2:17" ht="16" customHeight="1" x14ac:dyDescent="0.2">
      <c r="B195" s="720" t="s">
        <v>510</v>
      </c>
      <c r="C195" s="720"/>
      <c r="D195" s="720"/>
      <c r="E195" s="720"/>
      <c r="F195" s="32"/>
      <c r="G195" s="106"/>
      <c r="H195" s="714" t="s">
        <v>482</v>
      </c>
      <c r="I195" s="714"/>
      <c r="J195" s="715"/>
    </row>
    <row r="196" spans="2:17" ht="16" customHeight="1" x14ac:dyDescent="0.2">
      <c r="B196" s="712" t="s">
        <v>552</v>
      </c>
      <c r="C196" s="712"/>
      <c r="D196" s="712"/>
      <c r="E196" s="712"/>
      <c r="F196" s="32"/>
      <c r="G196" s="106"/>
      <c r="H196" s="714"/>
      <c r="I196" s="714"/>
      <c r="J196" s="715"/>
    </row>
    <row r="197" spans="2:17" ht="16" customHeight="1" x14ac:dyDescent="0.2">
      <c r="B197" s="712"/>
      <c r="C197" s="712"/>
      <c r="D197" s="712"/>
      <c r="E197" s="712"/>
      <c r="F197" s="32"/>
      <c r="G197" s="32"/>
      <c r="H197" s="714"/>
      <c r="I197" s="714"/>
      <c r="J197" s="715"/>
    </row>
    <row r="198" spans="2:17" ht="16" customHeight="1" x14ac:dyDescent="0.2">
      <c r="F198" s="32"/>
      <c r="G198" s="105"/>
      <c r="H198" s="105"/>
      <c r="I198" s="105"/>
      <c r="J198" s="106"/>
    </row>
    <row r="199" spans="2:17" ht="16" customHeight="1" x14ac:dyDescent="0.2">
      <c r="B199" s="111" t="s">
        <v>553</v>
      </c>
      <c r="C199" s="111"/>
      <c r="D199" s="111"/>
      <c r="E199" s="111"/>
      <c r="F199" s="32"/>
      <c r="G199" s="106"/>
      <c r="H199" s="714" t="s">
        <v>482</v>
      </c>
      <c r="I199" s="714"/>
      <c r="J199" s="715"/>
    </row>
    <row r="200" spans="2:17" ht="16" customHeight="1" x14ac:dyDescent="0.2">
      <c r="B200" s="712" t="s">
        <v>554</v>
      </c>
      <c r="C200" s="712"/>
      <c r="D200" s="712"/>
      <c r="E200" s="712"/>
      <c r="F200" s="32"/>
      <c r="G200" s="106"/>
      <c r="H200" s="714"/>
      <c r="I200" s="714"/>
      <c r="J200" s="715"/>
    </row>
    <row r="201" spans="2:17" ht="16" customHeight="1" x14ac:dyDescent="0.2">
      <c r="B201" s="712"/>
      <c r="C201" s="712"/>
      <c r="D201" s="712"/>
      <c r="E201" s="712"/>
      <c r="F201" s="32"/>
      <c r="G201" s="32"/>
      <c r="H201" s="714"/>
      <c r="I201" s="714"/>
      <c r="J201" s="715"/>
    </row>
    <row r="202" spans="2:17" ht="16" customHeight="1" thickBot="1" x14ac:dyDescent="0.25">
      <c r="B202" s="132"/>
      <c r="C202" s="132"/>
      <c r="D202" s="132"/>
      <c r="E202" s="132"/>
      <c r="F202" s="132"/>
      <c r="G202" s="132"/>
      <c r="H202" s="118"/>
      <c r="I202" s="118"/>
      <c r="J202" s="118"/>
      <c r="K202" s="119"/>
      <c r="L202" s="119"/>
      <c r="M202" s="119"/>
      <c r="N202" s="119"/>
      <c r="O202" s="119"/>
      <c r="P202" s="119"/>
      <c r="Q202" s="119"/>
    </row>
    <row r="203" spans="2:17" ht="16" customHeight="1" thickTop="1" x14ac:dyDescent="0.2"/>
    <row r="204" spans="2:17" ht="16" customHeight="1" thickBot="1" x14ac:dyDescent="0.25">
      <c r="B204" s="726" t="s">
        <v>154</v>
      </c>
      <c r="C204" s="726"/>
      <c r="D204" s="726"/>
      <c r="E204" s="726"/>
      <c r="F204" s="726"/>
      <c r="G204" s="726"/>
      <c r="H204" s="726"/>
      <c r="I204" s="726"/>
      <c r="J204" s="726"/>
      <c r="K204" s="726"/>
      <c r="L204" s="726"/>
      <c r="M204" s="726"/>
      <c r="N204" s="726"/>
      <c r="O204" s="726"/>
      <c r="P204" s="726"/>
      <c r="Q204" s="726"/>
    </row>
    <row r="205" spans="2:17" ht="16" customHeight="1" thickTop="1" x14ac:dyDescent="0.2"/>
    <row r="206" spans="2:17" ht="16" customHeight="1" x14ac:dyDescent="0.2">
      <c r="B206" s="125" t="s">
        <v>555</v>
      </c>
      <c r="C206" s="125"/>
      <c r="D206" s="125"/>
      <c r="E206" s="125"/>
      <c r="F206" s="94"/>
      <c r="G206" s="137"/>
      <c r="H206" s="714" t="s">
        <v>482</v>
      </c>
      <c r="I206" s="714"/>
      <c r="J206" s="715"/>
    </row>
    <row r="207" spans="2:17" ht="16" customHeight="1" x14ac:dyDescent="0.2">
      <c r="B207" s="722" t="s">
        <v>556</v>
      </c>
      <c r="C207" s="723"/>
      <c r="D207" s="723"/>
      <c r="E207" s="723"/>
      <c r="F207" s="94"/>
      <c r="G207" s="140"/>
      <c r="H207" s="714"/>
      <c r="I207" s="714"/>
      <c r="J207" s="715"/>
    </row>
    <row r="208" spans="2:17" ht="16" customHeight="1" x14ac:dyDescent="0.2">
      <c r="B208" s="722"/>
      <c r="C208" s="723"/>
      <c r="D208" s="723"/>
      <c r="E208" s="723"/>
      <c r="F208" s="94"/>
      <c r="G208" s="137"/>
      <c r="H208" s="714"/>
      <c r="I208" s="714"/>
      <c r="J208" s="715"/>
    </row>
    <row r="209" spans="2:11" ht="16" customHeight="1" x14ac:dyDescent="0.2">
      <c r="F209" s="32"/>
      <c r="G209" s="105"/>
      <c r="H209" s="105"/>
      <c r="I209" s="105"/>
      <c r="J209" s="105"/>
      <c r="K209" s="106"/>
    </row>
    <row r="210" spans="2:11" ht="16" customHeight="1" x14ac:dyDescent="0.2">
      <c r="B210" s="111" t="s">
        <v>527</v>
      </c>
      <c r="C210" s="111"/>
      <c r="D210" s="111"/>
      <c r="E210" s="111"/>
      <c r="F210" s="32"/>
      <c r="G210" s="106"/>
      <c r="H210" s="714" t="s">
        <v>482</v>
      </c>
      <c r="I210" s="714"/>
      <c r="J210" s="715"/>
    </row>
    <row r="211" spans="2:11" ht="16" customHeight="1" x14ac:dyDescent="0.2">
      <c r="B211" s="712" t="s">
        <v>557</v>
      </c>
      <c r="C211" s="712"/>
      <c r="D211" s="712"/>
      <c r="E211" s="712"/>
      <c r="F211" s="32"/>
      <c r="G211" s="106"/>
      <c r="H211" s="714"/>
      <c r="I211" s="714"/>
      <c r="J211" s="715"/>
    </row>
    <row r="212" spans="2:11" ht="16" customHeight="1" x14ac:dyDescent="0.2">
      <c r="B212" s="712"/>
      <c r="C212" s="712"/>
      <c r="D212" s="712"/>
      <c r="E212" s="712"/>
      <c r="F212" s="32"/>
      <c r="G212" s="32"/>
      <c r="H212" s="714"/>
      <c r="I212" s="714"/>
      <c r="J212" s="715"/>
    </row>
    <row r="213" spans="2:11" ht="16" customHeight="1" x14ac:dyDescent="0.2">
      <c r="B213" s="113"/>
      <c r="C213" s="113"/>
      <c r="D213" s="113"/>
      <c r="E213" s="113"/>
      <c r="F213" s="32"/>
      <c r="G213" s="121"/>
      <c r="H213" s="100"/>
      <c r="I213" s="100"/>
      <c r="J213" s="100"/>
    </row>
    <row r="214" spans="2:11" ht="16" customHeight="1" x14ac:dyDescent="0.2">
      <c r="B214" s="111" t="s">
        <v>541</v>
      </c>
      <c r="C214" s="127"/>
      <c r="D214" s="127"/>
      <c r="E214" s="127"/>
      <c r="F214" s="32"/>
      <c r="G214" s="106"/>
      <c r="H214" s="714" t="s">
        <v>482</v>
      </c>
      <c r="I214" s="714"/>
      <c r="J214" s="715"/>
    </row>
    <row r="215" spans="2:11" ht="16" customHeight="1" x14ac:dyDescent="0.2">
      <c r="B215" s="712" t="s">
        <v>558</v>
      </c>
      <c r="C215" s="712"/>
      <c r="D215" s="712"/>
      <c r="E215" s="712"/>
      <c r="F215" s="32"/>
      <c r="G215" s="106"/>
      <c r="H215" s="714"/>
      <c r="I215" s="714"/>
      <c r="J215" s="715"/>
    </row>
    <row r="216" spans="2:11" ht="16" customHeight="1" x14ac:dyDescent="0.2">
      <c r="B216" s="712"/>
      <c r="C216" s="712"/>
      <c r="D216" s="712"/>
      <c r="E216" s="712"/>
      <c r="F216" s="32"/>
      <c r="G216" s="105"/>
      <c r="H216" s="714"/>
      <c r="I216" s="714"/>
      <c r="J216" s="715"/>
    </row>
    <row r="217" spans="2:11" ht="16" customHeight="1" x14ac:dyDescent="0.2">
      <c r="B217" s="113"/>
      <c r="C217" s="113"/>
      <c r="D217" s="113"/>
      <c r="E217" s="113"/>
      <c r="F217" s="32"/>
      <c r="G217" s="123"/>
      <c r="H217" s="100"/>
      <c r="I217" s="100"/>
      <c r="J217" s="100"/>
    </row>
    <row r="218" spans="2:11" ht="16" customHeight="1" x14ac:dyDescent="0.2">
      <c r="B218" s="721" t="s">
        <v>488</v>
      </c>
      <c r="C218" s="721"/>
      <c r="D218" s="721"/>
      <c r="E218" s="721"/>
      <c r="F218" s="32"/>
      <c r="G218" s="106"/>
      <c r="H218" s="714" t="s">
        <v>482</v>
      </c>
      <c r="I218" s="714"/>
      <c r="J218" s="715"/>
    </row>
    <row r="219" spans="2:11" ht="16" customHeight="1" x14ac:dyDescent="0.2">
      <c r="B219" s="712" t="s">
        <v>559</v>
      </c>
      <c r="C219" s="712"/>
      <c r="D219" s="712"/>
      <c r="E219" s="712"/>
      <c r="F219" s="32"/>
      <c r="G219" s="106"/>
      <c r="H219" s="714"/>
      <c r="I219" s="714"/>
      <c r="J219" s="715"/>
    </row>
    <row r="220" spans="2:11" ht="16" customHeight="1" x14ac:dyDescent="0.2">
      <c r="B220" s="712"/>
      <c r="C220" s="712"/>
      <c r="D220" s="712"/>
      <c r="E220" s="712"/>
      <c r="F220" s="32"/>
      <c r="G220" s="105"/>
      <c r="H220" s="714"/>
      <c r="I220" s="714"/>
      <c r="J220" s="715"/>
    </row>
    <row r="221" spans="2:11" ht="16" customHeight="1" x14ac:dyDescent="0.2">
      <c r="F221" s="32"/>
      <c r="G221" s="105"/>
      <c r="H221" s="105"/>
      <c r="I221" s="105"/>
      <c r="J221" s="106"/>
    </row>
    <row r="222" spans="2:11" ht="16" customHeight="1" x14ac:dyDescent="0.2">
      <c r="B222" s="125" t="s">
        <v>548</v>
      </c>
      <c r="C222" s="125"/>
      <c r="D222" s="125"/>
      <c r="E222" s="125"/>
      <c r="F222" s="94"/>
      <c r="G222" s="136"/>
      <c r="H222" s="714" t="s">
        <v>482</v>
      </c>
      <c r="I222" s="714"/>
      <c r="J222" s="715"/>
    </row>
    <row r="223" spans="2:11" ht="16" customHeight="1" x14ac:dyDescent="0.2">
      <c r="B223" s="723" t="s">
        <v>560</v>
      </c>
      <c r="C223" s="723"/>
      <c r="D223" s="723"/>
      <c r="E223" s="723"/>
      <c r="F223" s="94"/>
      <c r="G223" s="136"/>
      <c r="H223" s="714"/>
      <c r="I223" s="714"/>
      <c r="J223" s="715"/>
    </row>
    <row r="224" spans="2:11" ht="16" customHeight="1" x14ac:dyDescent="0.2">
      <c r="B224" s="723"/>
      <c r="C224" s="723"/>
      <c r="D224" s="723"/>
      <c r="E224" s="723"/>
      <c r="F224" s="94"/>
      <c r="G224" s="94"/>
      <c r="H224" s="714"/>
      <c r="I224" s="714"/>
      <c r="J224" s="715"/>
    </row>
    <row r="225" spans="1:17" ht="16" customHeight="1" x14ac:dyDescent="0.2">
      <c r="F225" s="32"/>
      <c r="G225" s="105"/>
      <c r="H225" s="105"/>
      <c r="I225" s="105"/>
      <c r="J225" s="106"/>
    </row>
    <row r="226" spans="1:17" ht="16" customHeight="1" x14ac:dyDescent="0.2">
      <c r="B226" s="111" t="s">
        <v>561</v>
      </c>
      <c r="C226" s="111"/>
      <c r="D226" s="111"/>
      <c r="E226" s="111"/>
      <c r="F226" s="32"/>
      <c r="G226" s="106"/>
      <c r="H226" s="714" t="s">
        <v>482</v>
      </c>
      <c r="I226" s="714"/>
      <c r="J226" s="715"/>
    </row>
    <row r="227" spans="1:17" ht="16" customHeight="1" x14ac:dyDescent="0.2">
      <c r="B227" s="712" t="s">
        <v>562</v>
      </c>
      <c r="C227" s="712"/>
      <c r="D227" s="712"/>
      <c r="E227" s="712"/>
      <c r="F227" s="32"/>
      <c r="G227" s="106"/>
      <c r="H227" s="714"/>
      <c r="I227" s="714"/>
      <c r="J227" s="715"/>
    </row>
    <row r="228" spans="1:17" ht="16" customHeight="1" x14ac:dyDescent="0.2">
      <c r="B228" s="712"/>
      <c r="C228" s="712"/>
      <c r="D228" s="712"/>
      <c r="E228" s="712"/>
      <c r="F228" s="32"/>
      <c r="G228" s="32"/>
      <c r="H228" s="714"/>
      <c r="I228" s="714"/>
      <c r="J228" s="715"/>
    </row>
    <row r="229" spans="1:17" ht="16" customHeight="1" x14ac:dyDescent="0.2">
      <c r="B229" s="138"/>
      <c r="C229" s="138"/>
      <c r="D229" s="138"/>
      <c r="E229" s="138"/>
      <c r="F229" s="32"/>
      <c r="G229" s="123"/>
      <c r="H229" s="100"/>
      <c r="I229" s="100"/>
      <c r="J229" s="100"/>
    </row>
    <row r="230" spans="1:17" ht="16" customHeight="1" x14ac:dyDescent="0.2">
      <c r="B230" s="720" t="s">
        <v>510</v>
      </c>
      <c r="C230" s="720"/>
      <c r="D230" s="720"/>
      <c r="E230" s="720"/>
      <c r="F230" s="32"/>
      <c r="G230" s="121"/>
      <c r="H230" s="714" t="s">
        <v>482</v>
      </c>
      <c r="I230" s="714"/>
      <c r="J230" s="715"/>
    </row>
    <row r="231" spans="1:17" ht="16" customHeight="1" x14ac:dyDescent="0.2">
      <c r="B231" s="712" t="s">
        <v>563</v>
      </c>
      <c r="C231" s="712"/>
      <c r="D231" s="712"/>
      <c r="E231" s="712"/>
      <c r="F231" s="32"/>
      <c r="G231" s="121"/>
      <c r="H231" s="714"/>
      <c r="I231" s="714"/>
      <c r="J231" s="715"/>
    </row>
    <row r="232" spans="1:17" ht="16" customHeight="1" x14ac:dyDescent="0.2">
      <c r="B232" s="712"/>
      <c r="C232" s="712"/>
      <c r="D232" s="712"/>
      <c r="E232" s="712"/>
      <c r="F232" s="32"/>
      <c r="G232" s="121"/>
      <c r="H232" s="714"/>
      <c r="I232" s="714"/>
      <c r="J232" s="715"/>
    </row>
    <row r="233" spans="1:17" ht="16" customHeight="1" x14ac:dyDescent="0.2">
      <c r="B233" s="138"/>
      <c r="C233" s="138"/>
      <c r="D233" s="138"/>
      <c r="E233" s="138"/>
      <c r="F233" s="32"/>
      <c r="G233" s="123"/>
      <c r="H233" s="100"/>
      <c r="I233" s="100"/>
      <c r="J233" s="100"/>
    </row>
    <row r="234" spans="1:17" ht="16" customHeight="1" x14ac:dyDescent="0.2">
      <c r="B234" s="125" t="s">
        <v>564</v>
      </c>
      <c r="C234" s="125"/>
      <c r="D234" s="125"/>
      <c r="E234" s="125"/>
      <c r="F234" s="32"/>
      <c r="G234" s="121"/>
      <c r="H234" s="714" t="s">
        <v>482</v>
      </c>
      <c r="I234" s="714"/>
      <c r="J234" s="715"/>
    </row>
    <row r="235" spans="1:17" s="129" customFormat="1" ht="16" customHeight="1" thickBot="1" x14ac:dyDescent="0.25">
      <c r="A235" s="32"/>
      <c r="B235" s="723" t="s">
        <v>565</v>
      </c>
      <c r="C235" s="723"/>
      <c r="D235" s="723"/>
      <c r="E235" s="723"/>
      <c r="F235" s="32"/>
      <c r="G235" s="121"/>
      <c r="H235" s="714"/>
      <c r="I235" s="714"/>
      <c r="J235" s="715"/>
      <c r="K235" s="32"/>
      <c r="L235" s="32"/>
      <c r="M235" s="32"/>
      <c r="N235" s="32"/>
      <c r="O235" s="32"/>
      <c r="P235" s="32"/>
      <c r="Q235" s="32"/>
    </row>
    <row r="236" spans="1:17" ht="16" customHeight="1" thickTop="1" x14ac:dyDescent="0.2">
      <c r="B236" s="723"/>
      <c r="C236" s="723"/>
      <c r="D236" s="723"/>
      <c r="E236" s="723"/>
      <c r="F236" s="32"/>
      <c r="G236" s="121"/>
      <c r="H236" s="714"/>
      <c r="I236" s="714"/>
      <c r="J236" s="715"/>
    </row>
    <row r="237" spans="1:17" ht="16" customHeight="1" thickBot="1" x14ac:dyDescent="0.25">
      <c r="B237" s="132"/>
      <c r="C237" s="132"/>
      <c r="D237" s="132"/>
      <c r="E237" s="132"/>
      <c r="F237" s="132"/>
      <c r="G237" s="132"/>
      <c r="H237" s="118"/>
      <c r="I237" s="118"/>
      <c r="J237" s="118"/>
      <c r="K237" s="119"/>
      <c r="L237" s="119"/>
      <c r="M237" s="119"/>
      <c r="N237" s="119"/>
      <c r="O237" s="119"/>
      <c r="P237" s="119"/>
      <c r="Q237" s="119"/>
    </row>
    <row r="238" spans="1:17" ht="16" customHeight="1" thickTop="1" x14ac:dyDescent="0.2"/>
    <row r="239" spans="1:17" ht="16" customHeight="1" thickBot="1" x14ac:dyDescent="0.25">
      <c r="B239" s="726" t="s">
        <v>103</v>
      </c>
      <c r="C239" s="726"/>
      <c r="D239" s="726"/>
      <c r="E239" s="726"/>
      <c r="F239" s="726"/>
      <c r="G239" s="726"/>
      <c r="H239" s="726"/>
      <c r="I239" s="726"/>
      <c r="J239" s="726"/>
      <c r="K239" s="726"/>
      <c r="L239" s="726"/>
      <c r="M239" s="726"/>
      <c r="N239" s="726"/>
      <c r="O239" s="726"/>
      <c r="P239" s="726"/>
      <c r="Q239" s="726"/>
    </row>
    <row r="240" spans="1:17" ht="16" customHeight="1" thickTop="1" x14ac:dyDescent="0.2"/>
    <row r="241" spans="2:10" ht="16" customHeight="1" x14ac:dyDescent="0.2">
      <c r="B241" s="742" t="s">
        <v>484</v>
      </c>
      <c r="C241" s="721"/>
      <c r="D241" s="721"/>
      <c r="E241" s="721"/>
      <c r="F241" s="32"/>
      <c r="G241" s="121"/>
      <c r="H241" s="714" t="s">
        <v>482</v>
      </c>
      <c r="I241" s="714"/>
      <c r="J241" s="715"/>
    </row>
    <row r="242" spans="2:10" ht="16" customHeight="1" x14ac:dyDescent="0.2">
      <c r="B242" s="716" t="s">
        <v>566</v>
      </c>
      <c r="C242" s="712"/>
      <c r="D242" s="712"/>
      <c r="E242" s="712"/>
      <c r="F242" s="32"/>
      <c r="G242" s="133"/>
      <c r="H242" s="714"/>
      <c r="I242" s="714"/>
      <c r="J242" s="715"/>
    </row>
    <row r="243" spans="2:10" ht="16" customHeight="1" x14ac:dyDescent="0.2">
      <c r="B243" s="716"/>
      <c r="C243" s="712"/>
      <c r="D243" s="712"/>
      <c r="E243" s="712"/>
      <c r="F243" s="32"/>
      <c r="G243" s="121"/>
      <c r="H243" s="714"/>
      <c r="I243" s="714"/>
      <c r="J243" s="715"/>
    </row>
    <row r="244" spans="2:10" ht="16" customHeight="1" x14ac:dyDescent="0.2">
      <c r="B244" s="113"/>
      <c r="C244" s="113"/>
      <c r="D244" s="113"/>
      <c r="E244" s="113"/>
      <c r="F244" s="32"/>
      <c r="G244" s="121"/>
      <c r="H244" s="100"/>
      <c r="I244" s="100"/>
      <c r="J244" s="100"/>
    </row>
    <row r="245" spans="2:10" ht="16" customHeight="1" x14ac:dyDescent="0.2">
      <c r="B245" s="125" t="s">
        <v>541</v>
      </c>
      <c r="C245" s="141"/>
      <c r="D245" s="141"/>
      <c r="E245" s="141"/>
      <c r="F245" s="134"/>
      <c r="G245" s="135"/>
      <c r="H245" s="714" t="s">
        <v>482</v>
      </c>
      <c r="I245" s="714"/>
      <c r="J245" s="715"/>
    </row>
    <row r="246" spans="2:10" ht="16" customHeight="1" x14ac:dyDescent="0.2">
      <c r="B246" s="712" t="s">
        <v>567</v>
      </c>
      <c r="C246" s="712"/>
      <c r="D246" s="712"/>
      <c r="E246" s="712"/>
      <c r="F246" s="134"/>
      <c r="G246" s="136"/>
      <c r="H246" s="714"/>
      <c r="I246" s="714"/>
      <c r="J246" s="715"/>
    </row>
    <row r="247" spans="2:10" ht="16" customHeight="1" x14ac:dyDescent="0.2">
      <c r="B247" s="712"/>
      <c r="C247" s="712"/>
      <c r="D247" s="712"/>
      <c r="E247" s="712"/>
      <c r="F247" s="134"/>
      <c r="G247" s="142"/>
      <c r="H247" s="714"/>
      <c r="I247" s="714"/>
      <c r="J247" s="715"/>
    </row>
    <row r="248" spans="2:10" ht="16" customHeight="1" x14ac:dyDescent="0.2">
      <c r="B248" s="126"/>
      <c r="C248" s="126"/>
      <c r="D248" s="126"/>
      <c r="E248" s="106"/>
      <c r="F248" s="106"/>
      <c r="G248" s="106"/>
      <c r="H248" s="106"/>
      <c r="I248" s="106"/>
      <c r="J248" s="106"/>
    </row>
    <row r="249" spans="2:10" ht="16" customHeight="1" x14ac:dyDescent="0.2">
      <c r="B249" s="720" t="s">
        <v>510</v>
      </c>
      <c r="C249" s="720"/>
      <c r="D249" s="720"/>
      <c r="E249" s="720"/>
      <c r="F249" s="32"/>
      <c r="G249" s="121"/>
      <c r="H249" s="714" t="s">
        <v>482</v>
      </c>
      <c r="I249" s="714"/>
      <c r="J249" s="715"/>
    </row>
    <row r="250" spans="2:10" ht="16" customHeight="1" x14ac:dyDescent="0.2">
      <c r="B250" s="723" t="s">
        <v>568</v>
      </c>
      <c r="C250" s="723"/>
      <c r="D250" s="723"/>
      <c r="E250" s="723"/>
      <c r="F250" s="32"/>
      <c r="G250" s="121"/>
      <c r="H250" s="714"/>
      <c r="I250" s="714"/>
      <c r="J250" s="715"/>
    </row>
    <row r="251" spans="2:10" ht="16" customHeight="1" x14ac:dyDescent="0.2">
      <c r="B251" s="723"/>
      <c r="C251" s="723"/>
      <c r="D251" s="723"/>
      <c r="E251" s="723"/>
      <c r="F251" s="32"/>
      <c r="G251" s="121"/>
      <c r="H251" s="714"/>
      <c r="I251" s="714"/>
      <c r="J251" s="715"/>
    </row>
    <row r="252" spans="2:10" ht="16" customHeight="1" x14ac:dyDescent="0.2">
      <c r="F252" s="32"/>
      <c r="G252" s="105"/>
      <c r="H252" s="105"/>
      <c r="I252" s="105"/>
      <c r="J252" s="106"/>
    </row>
    <row r="253" spans="2:10" ht="16" customHeight="1" x14ac:dyDescent="0.2">
      <c r="B253" s="125" t="s">
        <v>532</v>
      </c>
      <c r="C253" s="125"/>
      <c r="D253" s="125"/>
      <c r="E253" s="125"/>
      <c r="F253" s="94"/>
      <c r="G253" s="136"/>
      <c r="H253" s="714" t="s">
        <v>482</v>
      </c>
      <c r="I253" s="714"/>
      <c r="J253" s="715"/>
    </row>
    <row r="254" spans="2:10" ht="16" customHeight="1" x14ac:dyDescent="0.2">
      <c r="B254" s="723" t="s">
        <v>569</v>
      </c>
      <c r="C254" s="723"/>
      <c r="D254" s="723"/>
      <c r="E254" s="723"/>
      <c r="F254" s="94"/>
      <c r="G254" s="136"/>
      <c r="H254" s="714"/>
      <c r="I254" s="714"/>
      <c r="J254" s="715"/>
    </row>
    <row r="255" spans="2:10" ht="16" customHeight="1" x14ac:dyDescent="0.2">
      <c r="B255" s="723"/>
      <c r="C255" s="723"/>
      <c r="D255" s="723"/>
      <c r="E255" s="723"/>
      <c r="F255" s="94"/>
      <c r="G255" s="94"/>
      <c r="H255" s="714"/>
      <c r="I255" s="714"/>
      <c r="J255" s="715"/>
    </row>
    <row r="256" spans="2:10" ht="16" customHeight="1" x14ac:dyDescent="0.2">
      <c r="B256" s="138"/>
      <c r="C256" s="138"/>
      <c r="D256" s="138"/>
      <c r="E256" s="138"/>
      <c r="F256" s="32"/>
      <c r="G256" s="121"/>
      <c r="H256" s="100"/>
      <c r="I256" s="100"/>
      <c r="J256" s="100"/>
    </row>
    <row r="257" spans="2:17" ht="16" customHeight="1" x14ac:dyDescent="0.2">
      <c r="B257" s="125" t="s">
        <v>564</v>
      </c>
      <c r="C257" s="125"/>
      <c r="D257" s="125"/>
      <c r="E257" s="125"/>
      <c r="F257" s="32"/>
      <c r="G257" s="121"/>
      <c r="H257" s="714" t="s">
        <v>482</v>
      </c>
      <c r="I257" s="714"/>
      <c r="J257" s="715"/>
    </row>
    <row r="258" spans="2:17" ht="16" customHeight="1" x14ac:dyDescent="0.2">
      <c r="B258" s="723" t="s">
        <v>565</v>
      </c>
      <c r="C258" s="723"/>
      <c r="D258" s="723"/>
      <c r="E258" s="723"/>
      <c r="F258" s="32"/>
      <c r="G258" s="121"/>
      <c r="H258" s="714"/>
      <c r="I258" s="714"/>
      <c r="J258" s="715"/>
    </row>
    <row r="259" spans="2:17" ht="16" customHeight="1" x14ac:dyDescent="0.2">
      <c r="B259" s="723"/>
      <c r="C259" s="723"/>
      <c r="D259" s="723"/>
      <c r="E259" s="723"/>
      <c r="F259" s="32"/>
      <c r="G259" s="121"/>
      <c r="H259" s="714"/>
      <c r="I259" s="714"/>
      <c r="J259" s="715"/>
    </row>
    <row r="260" spans="2:17" ht="16" customHeight="1" thickBot="1" x14ac:dyDescent="0.25">
      <c r="B260" s="132"/>
      <c r="C260" s="132"/>
      <c r="D260" s="132"/>
      <c r="E260" s="132"/>
      <c r="F260" s="132"/>
      <c r="G260" s="132"/>
      <c r="H260" s="118"/>
      <c r="I260" s="118"/>
      <c r="J260" s="118"/>
      <c r="K260" s="119"/>
      <c r="L260" s="119"/>
      <c r="M260" s="119"/>
      <c r="N260" s="119"/>
      <c r="O260" s="119"/>
      <c r="P260" s="119"/>
      <c r="Q260" s="119"/>
    </row>
    <row r="261" spans="2:17" ht="16" customHeight="1" thickTop="1" x14ac:dyDescent="0.2"/>
    <row r="262" spans="2:17" ht="16" customHeight="1" thickBot="1" x14ac:dyDescent="0.25">
      <c r="B262" s="726" t="s">
        <v>106</v>
      </c>
      <c r="C262" s="726"/>
      <c r="D262" s="726"/>
      <c r="E262" s="726"/>
      <c r="F262" s="726"/>
      <c r="G262" s="726"/>
      <c r="H262" s="726"/>
      <c r="I262" s="726"/>
      <c r="J262" s="726"/>
      <c r="K262" s="726"/>
      <c r="L262" s="726"/>
      <c r="M262" s="726"/>
      <c r="N262" s="726"/>
      <c r="O262" s="726"/>
      <c r="P262" s="726"/>
      <c r="Q262" s="726"/>
    </row>
    <row r="263" spans="2:17" ht="32" customHeight="1" thickTop="1" x14ac:dyDescent="0.2">
      <c r="B263" s="120"/>
      <c r="C263" s="120"/>
      <c r="D263" s="120"/>
      <c r="E263" s="120"/>
      <c r="F263" s="120"/>
      <c r="G263" s="120"/>
      <c r="H263" s="120"/>
      <c r="I263" s="120"/>
      <c r="J263" s="120"/>
      <c r="K263" s="120"/>
      <c r="L263" s="120"/>
      <c r="M263" s="120"/>
      <c r="N263" s="120"/>
      <c r="O263" s="120"/>
      <c r="P263" s="120"/>
      <c r="Q263" s="120"/>
    </row>
    <row r="264" spans="2:17" ht="16" customHeight="1" x14ac:dyDescent="0.2">
      <c r="B264" s="745" t="s">
        <v>570</v>
      </c>
      <c r="C264" s="745"/>
      <c r="D264" s="745"/>
      <c r="E264" s="745"/>
      <c r="F264" s="745"/>
      <c r="G264" s="121"/>
      <c r="H264" s="714" t="s">
        <v>482</v>
      </c>
      <c r="I264" s="714"/>
      <c r="J264" s="715"/>
    </row>
    <row r="265" spans="2:17" ht="16" customHeight="1" x14ac:dyDescent="0.2">
      <c r="B265" s="745"/>
      <c r="C265" s="745"/>
      <c r="D265" s="745"/>
      <c r="E265" s="745"/>
      <c r="F265" s="745"/>
      <c r="G265" s="121"/>
      <c r="H265" s="714"/>
      <c r="I265" s="714"/>
      <c r="J265" s="715"/>
    </row>
    <row r="266" spans="2:17" ht="16" customHeight="1" x14ac:dyDescent="0.2">
      <c r="B266" s="743" t="s">
        <v>571</v>
      </c>
      <c r="C266" s="744"/>
      <c r="D266" s="744"/>
      <c r="E266" s="744"/>
      <c r="F266" s="131"/>
      <c r="G266" s="133"/>
      <c r="H266" s="714"/>
      <c r="I266" s="714"/>
      <c r="J266" s="715"/>
    </row>
    <row r="267" spans="2:17" ht="16" customHeight="1" x14ac:dyDescent="0.2">
      <c r="B267" s="743"/>
      <c r="C267" s="744"/>
      <c r="D267" s="744"/>
      <c r="E267" s="744"/>
      <c r="F267" s="131"/>
      <c r="G267" s="121"/>
      <c r="H267" s="714"/>
      <c r="I267" s="714"/>
      <c r="J267" s="715"/>
    </row>
    <row r="268" spans="2:17" ht="16" customHeight="1" x14ac:dyDescent="0.2">
      <c r="B268" s="126"/>
      <c r="C268" s="126"/>
      <c r="D268" s="126"/>
      <c r="E268" s="106"/>
      <c r="F268" s="106"/>
      <c r="G268" s="106"/>
      <c r="H268" s="106"/>
      <c r="I268" s="106"/>
      <c r="J268" s="106"/>
    </row>
    <row r="269" spans="2:17" ht="16" customHeight="1" x14ac:dyDescent="0.2">
      <c r="B269" s="125" t="s">
        <v>555</v>
      </c>
      <c r="C269" s="125"/>
      <c r="D269" s="125"/>
      <c r="E269" s="125"/>
      <c r="F269" s="32"/>
      <c r="G269" s="121"/>
      <c r="H269" s="714" t="s">
        <v>482</v>
      </c>
      <c r="I269" s="714"/>
      <c r="J269" s="715"/>
    </row>
    <row r="270" spans="2:17" ht="16" customHeight="1" x14ac:dyDescent="0.2">
      <c r="B270" s="723" t="s">
        <v>572</v>
      </c>
      <c r="C270" s="723"/>
      <c r="D270" s="723"/>
      <c r="E270" s="723"/>
      <c r="F270" s="32"/>
      <c r="G270" s="121"/>
      <c r="H270" s="714"/>
      <c r="I270" s="714"/>
      <c r="J270" s="715"/>
    </row>
    <row r="271" spans="2:17" ht="16" customHeight="1" x14ac:dyDescent="0.2">
      <c r="B271" s="723"/>
      <c r="C271" s="723"/>
      <c r="D271" s="723"/>
      <c r="E271" s="723"/>
      <c r="F271" s="32"/>
      <c r="G271" s="121"/>
      <c r="H271" s="714"/>
      <c r="I271" s="714"/>
      <c r="J271" s="715"/>
    </row>
    <row r="272" spans="2:17" ht="16" customHeight="1" x14ac:dyDescent="0.2">
      <c r="F272" s="32"/>
      <c r="G272" s="105"/>
      <c r="H272" s="105"/>
      <c r="I272" s="105"/>
      <c r="J272" s="106"/>
    </row>
    <row r="273" spans="2:10" ht="16" customHeight="1" x14ac:dyDescent="0.2">
      <c r="B273" s="111" t="s">
        <v>527</v>
      </c>
      <c r="C273" s="111"/>
      <c r="D273" s="111"/>
      <c r="E273" s="111"/>
      <c r="F273" s="32"/>
      <c r="G273" s="106"/>
      <c r="H273" s="714" t="s">
        <v>482</v>
      </c>
      <c r="I273" s="714"/>
      <c r="J273" s="715"/>
    </row>
    <row r="274" spans="2:10" ht="16" customHeight="1" x14ac:dyDescent="0.2">
      <c r="B274" s="712" t="s">
        <v>557</v>
      </c>
      <c r="C274" s="712"/>
      <c r="D274" s="712"/>
      <c r="E274" s="712"/>
      <c r="F274" s="32"/>
      <c r="G274" s="106"/>
      <c r="H274" s="714"/>
      <c r="I274" s="714"/>
      <c r="J274" s="715"/>
    </row>
    <row r="275" spans="2:10" ht="16" customHeight="1" x14ac:dyDescent="0.2">
      <c r="B275" s="712"/>
      <c r="C275" s="712"/>
      <c r="D275" s="712"/>
      <c r="E275" s="712"/>
      <c r="F275" s="32"/>
      <c r="G275" s="32"/>
      <c r="H275" s="714"/>
      <c r="I275" s="714"/>
      <c r="J275" s="715"/>
    </row>
    <row r="276" spans="2:10" ht="16" customHeight="1" x14ac:dyDescent="0.2">
      <c r="B276" s="126"/>
      <c r="C276" s="126"/>
      <c r="D276" s="126"/>
      <c r="E276" s="106"/>
      <c r="F276" s="106"/>
      <c r="G276" s="106"/>
      <c r="H276" s="106"/>
      <c r="I276" s="106"/>
      <c r="J276" s="106"/>
    </row>
    <row r="277" spans="2:10" ht="16" customHeight="1" x14ac:dyDescent="0.2">
      <c r="B277" s="111" t="s">
        <v>573</v>
      </c>
      <c r="C277" s="111"/>
      <c r="D277" s="111"/>
      <c r="E277" s="111"/>
      <c r="F277" s="32"/>
      <c r="G277" s="121"/>
      <c r="H277" s="714" t="s">
        <v>482</v>
      </c>
      <c r="I277" s="714"/>
      <c r="J277" s="715"/>
    </row>
    <row r="278" spans="2:10" ht="16" customHeight="1" x14ac:dyDescent="0.2">
      <c r="B278" s="712" t="s">
        <v>574</v>
      </c>
      <c r="C278" s="712"/>
      <c r="D278" s="712"/>
      <c r="E278" s="712"/>
      <c r="F278" s="32"/>
      <c r="G278" s="121"/>
      <c r="H278" s="714"/>
      <c r="I278" s="714"/>
      <c r="J278" s="715"/>
    </row>
    <row r="279" spans="2:10" ht="16" customHeight="1" x14ac:dyDescent="0.2">
      <c r="B279" s="712"/>
      <c r="C279" s="712"/>
      <c r="D279" s="712"/>
      <c r="E279" s="712"/>
      <c r="F279" s="32"/>
      <c r="G279" s="121"/>
      <c r="H279" s="714"/>
      <c r="I279" s="714"/>
      <c r="J279" s="715"/>
    </row>
    <row r="280" spans="2:10" ht="16" customHeight="1" x14ac:dyDescent="0.2">
      <c r="B280" s="32"/>
      <c r="C280" s="32"/>
      <c r="D280" s="32"/>
      <c r="E280" s="32"/>
      <c r="F280" s="32"/>
      <c r="G280" s="32"/>
    </row>
    <row r="281" spans="2:10" ht="16" customHeight="1" x14ac:dyDescent="0.2">
      <c r="B281" s="125" t="s">
        <v>561</v>
      </c>
      <c r="C281" s="125"/>
      <c r="D281" s="125"/>
      <c r="E281" s="125"/>
      <c r="F281" s="32"/>
      <c r="G281" s="121"/>
      <c r="H281" s="714" t="s">
        <v>482</v>
      </c>
      <c r="I281" s="714"/>
      <c r="J281" s="715"/>
    </row>
    <row r="282" spans="2:10" ht="16" customHeight="1" x14ac:dyDescent="0.2">
      <c r="B282" s="722" t="s">
        <v>575</v>
      </c>
      <c r="C282" s="723"/>
      <c r="D282" s="723"/>
      <c r="E282" s="723"/>
      <c r="F282" s="32"/>
      <c r="G282" s="133"/>
      <c r="H282" s="714"/>
      <c r="I282" s="714"/>
      <c r="J282" s="715"/>
    </row>
    <row r="283" spans="2:10" ht="16" customHeight="1" x14ac:dyDescent="0.2">
      <c r="B283" s="722"/>
      <c r="C283" s="723"/>
      <c r="D283" s="723"/>
      <c r="E283" s="723"/>
      <c r="F283" s="32"/>
      <c r="G283" s="121"/>
      <c r="H283" s="714"/>
      <c r="I283" s="714"/>
      <c r="J283" s="715"/>
    </row>
    <row r="284" spans="2:10" ht="16" customHeight="1" x14ac:dyDescent="0.2">
      <c r="B284" s="143"/>
      <c r="C284" s="143"/>
      <c r="D284" s="143"/>
      <c r="E284" s="143"/>
      <c r="F284" s="32"/>
      <c r="G284" s="105"/>
      <c r="H284" s="105"/>
      <c r="I284" s="105"/>
      <c r="J284" s="106"/>
    </row>
    <row r="285" spans="2:10" ht="16" customHeight="1" x14ac:dyDescent="0.2">
      <c r="B285" s="125" t="s">
        <v>548</v>
      </c>
      <c r="C285" s="125"/>
      <c r="D285" s="125"/>
      <c r="E285" s="125"/>
      <c r="F285" s="134"/>
      <c r="G285" s="144"/>
      <c r="H285" s="714" t="s">
        <v>482</v>
      </c>
      <c r="I285" s="714"/>
      <c r="J285" s="715"/>
    </row>
    <row r="286" spans="2:10" ht="16" customHeight="1" x14ac:dyDescent="0.2">
      <c r="B286" s="723" t="s">
        <v>549</v>
      </c>
      <c r="C286" s="723"/>
      <c r="D286" s="723"/>
      <c r="E286" s="723"/>
      <c r="F286" s="134"/>
      <c r="G286" s="137"/>
      <c r="H286" s="714"/>
      <c r="I286" s="714"/>
      <c r="J286" s="715"/>
    </row>
    <row r="287" spans="2:10" ht="16" customHeight="1" x14ac:dyDescent="0.2">
      <c r="B287" s="723"/>
      <c r="C287" s="723"/>
      <c r="D287" s="723"/>
      <c r="E287" s="723"/>
      <c r="F287" s="134"/>
      <c r="G287" s="144"/>
      <c r="H287" s="714"/>
      <c r="I287" s="714"/>
      <c r="J287" s="715"/>
    </row>
    <row r="288" spans="2:10" ht="16" customHeight="1" x14ac:dyDescent="0.2">
      <c r="B288" s="138"/>
      <c r="C288" s="138"/>
      <c r="D288" s="138"/>
      <c r="E288" s="138"/>
      <c r="F288" s="32"/>
      <c r="G288" s="123"/>
      <c r="H288" s="100"/>
      <c r="I288" s="100"/>
      <c r="J288" s="100"/>
    </row>
    <row r="289" spans="2:10" ht="16" customHeight="1" x14ac:dyDescent="0.2">
      <c r="B289" s="125" t="s">
        <v>561</v>
      </c>
      <c r="C289" s="125"/>
      <c r="D289" s="125"/>
      <c r="E289" s="125"/>
      <c r="F289" s="32"/>
      <c r="G289" s="106"/>
      <c r="H289" s="714" t="s">
        <v>482</v>
      </c>
      <c r="I289" s="714"/>
      <c r="J289" s="715"/>
    </row>
    <row r="290" spans="2:10" ht="16" customHeight="1" x14ac:dyDescent="0.2">
      <c r="B290" s="712" t="s">
        <v>562</v>
      </c>
      <c r="C290" s="712"/>
      <c r="D290" s="712"/>
      <c r="E290" s="712"/>
      <c r="F290" s="32"/>
      <c r="G290" s="106"/>
      <c r="H290" s="714"/>
      <c r="I290" s="714"/>
      <c r="J290" s="715"/>
    </row>
    <row r="291" spans="2:10" ht="16" customHeight="1" x14ac:dyDescent="0.2">
      <c r="B291" s="712"/>
      <c r="C291" s="712"/>
      <c r="D291" s="712"/>
      <c r="E291" s="712"/>
      <c r="F291" s="32"/>
      <c r="G291" s="105"/>
      <c r="H291" s="714"/>
      <c r="I291" s="714"/>
      <c r="J291" s="715"/>
    </row>
    <row r="292" spans="2:10" ht="16" customHeight="1" x14ac:dyDescent="0.2">
      <c r="B292" s="113"/>
      <c r="C292" s="113"/>
      <c r="D292" s="113"/>
      <c r="E292" s="113"/>
      <c r="F292" s="32"/>
      <c r="G292" s="123"/>
      <c r="H292" s="100"/>
      <c r="I292" s="100"/>
      <c r="J292" s="100"/>
    </row>
    <row r="293" spans="2:10" ht="16" customHeight="1" x14ac:dyDescent="0.2">
      <c r="B293" s="125" t="s">
        <v>561</v>
      </c>
      <c r="C293" s="125"/>
      <c r="D293" s="125"/>
      <c r="E293" s="125"/>
      <c r="F293" s="32"/>
      <c r="G293" s="106"/>
      <c r="H293" s="714" t="s">
        <v>482</v>
      </c>
      <c r="I293" s="714"/>
      <c r="J293" s="715"/>
    </row>
    <row r="294" spans="2:10" ht="16" customHeight="1" x14ac:dyDescent="0.2">
      <c r="B294" s="723" t="s">
        <v>576</v>
      </c>
      <c r="C294" s="723"/>
      <c r="D294" s="723"/>
      <c r="E294" s="723"/>
      <c r="F294" s="32"/>
      <c r="G294" s="106"/>
      <c r="H294" s="714"/>
      <c r="I294" s="714"/>
      <c r="J294" s="715"/>
    </row>
    <row r="295" spans="2:10" ht="16" customHeight="1" x14ac:dyDescent="0.2">
      <c r="B295" s="723"/>
      <c r="C295" s="723"/>
      <c r="D295" s="723"/>
      <c r="E295" s="723"/>
      <c r="F295" s="32"/>
      <c r="G295" s="105"/>
      <c r="H295" s="714"/>
      <c r="I295" s="714"/>
      <c r="J295" s="715"/>
    </row>
    <row r="296" spans="2:10" ht="16" customHeight="1" x14ac:dyDescent="0.2">
      <c r="B296" s="126"/>
      <c r="C296" s="126"/>
      <c r="D296" s="126"/>
      <c r="E296" s="106"/>
      <c r="F296" s="106"/>
      <c r="G296" s="106"/>
      <c r="H296" s="106"/>
      <c r="I296" s="106"/>
      <c r="J296" s="106"/>
    </row>
    <row r="297" spans="2:10" ht="16" customHeight="1" x14ac:dyDescent="0.2">
      <c r="B297" s="111" t="s">
        <v>577</v>
      </c>
      <c r="C297" s="111"/>
      <c r="D297" s="111"/>
      <c r="E297" s="111"/>
      <c r="F297" s="32"/>
      <c r="G297" s="121"/>
      <c r="H297" s="714" t="s">
        <v>482</v>
      </c>
      <c r="I297" s="714"/>
      <c r="J297" s="715"/>
    </row>
    <row r="298" spans="2:10" ht="16" customHeight="1" x14ac:dyDescent="0.2">
      <c r="B298" s="712" t="s">
        <v>578</v>
      </c>
      <c r="C298" s="712"/>
      <c r="D298" s="712"/>
      <c r="E298" s="712"/>
      <c r="F298" s="32"/>
      <c r="G298" s="32"/>
      <c r="H298" s="714"/>
      <c r="I298" s="714"/>
      <c r="J298" s="715"/>
    </row>
    <row r="299" spans="2:10" ht="16" customHeight="1" x14ac:dyDescent="0.2">
      <c r="B299" s="712"/>
      <c r="C299" s="712"/>
      <c r="D299" s="712"/>
      <c r="E299" s="712"/>
      <c r="F299" s="32"/>
      <c r="G299" s="121"/>
      <c r="H299" s="714"/>
      <c r="I299" s="714"/>
      <c r="J299" s="715"/>
    </row>
    <row r="300" spans="2:10" ht="16" customHeight="1" x14ac:dyDescent="0.2">
      <c r="F300" s="32"/>
      <c r="G300" s="105"/>
      <c r="H300" s="105"/>
      <c r="I300" s="105"/>
      <c r="J300" s="106"/>
    </row>
    <row r="301" spans="2:10" ht="16" customHeight="1" x14ac:dyDescent="0.2">
      <c r="B301" s="727" t="s">
        <v>579</v>
      </c>
      <c r="C301" s="727"/>
      <c r="D301" s="727"/>
      <c r="E301" s="727"/>
      <c r="F301" s="727"/>
      <c r="G301" s="106"/>
      <c r="H301" s="714" t="s">
        <v>482</v>
      </c>
      <c r="I301" s="714"/>
      <c r="J301" s="715"/>
    </row>
    <row r="302" spans="2:10" ht="16" customHeight="1" x14ac:dyDescent="0.2">
      <c r="B302" s="712" t="s">
        <v>575</v>
      </c>
      <c r="C302" s="712"/>
      <c r="D302" s="712"/>
      <c r="E302" s="712"/>
      <c r="F302" s="32"/>
      <c r="G302" s="106"/>
      <c r="H302" s="714"/>
      <c r="I302" s="714"/>
      <c r="J302" s="715"/>
    </row>
    <row r="303" spans="2:10" ht="16" customHeight="1" x14ac:dyDescent="0.2">
      <c r="B303" s="712"/>
      <c r="C303" s="712"/>
      <c r="D303" s="712"/>
      <c r="E303" s="712"/>
      <c r="F303" s="32"/>
      <c r="G303" s="105"/>
      <c r="H303" s="714"/>
      <c r="I303" s="714"/>
      <c r="J303" s="715"/>
    </row>
    <row r="304" spans="2:10" ht="16" customHeight="1" x14ac:dyDescent="0.2">
      <c r="B304" s="138"/>
      <c r="C304" s="138"/>
      <c r="D304" s="138"/>
      <c r="E304" s="138"/>
      <c r="F304" s="32"/>
      <c r="G304" s="123"/>
      <c r="H304" s="100"/>
      <c r="I304" s="100"/>
      <c r="J304" s="100"/>
    </row>
    <row r="305" spans="2:17" ht="16" customHeight="1" x14ac:dyDescent="0.2">
      <c r="B305" s="735" t="s">
        <v>510</v>
      </c>
      <c r="C305" s="720"/>
      <c r="D305" s="720"/>
      <c r="E305" s="720"/>
      <c r="F305" s="32"/>
      <c r="G305" s="106"/>
      <c r="H305" s="714" t="s">
        <v>482</v>
      </c>
      <c r="I305" s="714"/>
      <c r="J305" s="715"/>
    </row>
    <row r="306" spans="2:17" ht="16" customHeight="1" x14ac:dyDescent="0.2">
      <c r="B306" s="723" t="s">
        <v>580</v>
      </c>
      <c r="C306" s="723"/>
      <c r="D306" s="723"/>
      <c r="E306" s="723"/>
      <c r="F306" s="32"/>
      <c r="G306" s="106"/>
      <c r="H306" s="714"/>
      <c r="I306" s="714"/>
      <c r="J306" s="715"/>
    </row>
    <row r="307" spans="2:17" ht="16" customHeight="1" x14ac:dyDescent="0.2">
      <c r="B307" s="723"/>
      <c r="C307" s="723"/>
      <c r="D307" s="723"/>
      <c r="E307" s="723"/>
      <c r="F307" s="32"/>
      <c r="G307" s="105"/>
      <c r="H307" s="714"/>
      <c r="I307" s="714"/>
      <c r="J307" s="715"/>
    </row>
    <row r="308" spans="2:17" ht="16" customHeight="1" x14ac:dyDescent="0.2">
      <c r="B308" s="143"/>
      <c r="C308" s="143"/>
      <c r="D308" s="143"/>
      <c r="E308" s="143"/>
      <c r="F308" s="32"/>
      <c r="G308" s="105"/>
      <c r="H308" s="105"/>
      <c r="I308" s="105"/>
      <c r="J308" s="106"/>
    </row>
    <row r="309" spans="2:17" ht="16" customHeight="1" x14ac:dyDescent="0.2">
      <c r="B309" s="125" t="s">
        <v>564</v>
      </c>
      <c r="C309" s="125"/>
      <c r="D309" s="125"/>
      <c r="E309" s="125"/>
      <c r="F309" s="32"/>
      <c r="G309" s="106"/>
      <c r="H309" s="714" t="s">
        <v>482</v>
      </c>
      <c r="I309" s="714"/>
      <c r="J309" s="715"/>
    </row>
    <row r="310" spans="2:17" ht="16" customHeight="1" x14ac:dyDescent="0.2">
      <c r="B310" s="712" t="s">
        <v>581</v>
      </c>
      <c r="C310" s="712"/>
      <c r="D310" s="712"/>
      <c r="E310" s="712"/>
      <c r="F310" s="32"/>
      <c r="G310" s="106"/>
      <c r="H310" s="714"/>
      <c r="I310" s="714"/>
      <c r="J310" s="715"/>
    </row>
    <row r="311" spans="2:17" ht="16" customHeight="1" x14ac:dyDescent="0.2">
      <c r="B311" s="712"/>
      <c r="C311" s="712"/>
      <c r="D311" s="712"/>
      <c r="E311" s="712"/>
      <c r="F311" s="32"/>
      <c r="G311" s="32"/>
      <c r="H311" s="714"/>
      <c r="I311" s="714"/>
      <c r="J311" s="715"/>
    </row>
    <row r="312" spans="2:17" ht="16" customHeight="1" thickBot="1" x14ac:dyDescent="0.25">
      <c r="B312" s="132"/>
      <c r="C312" s="132"/>
      <c r="D312" s="132"/>
      <c r="E312" s="132"/>
      <c r="F312" s="132"/>
      <c r="G312" s="132"/>
      <c r="H312" s="118"/>
      <c r="I312" s="118"/>
      <c r="J312" s="118"/>
      <c r="K312" s="119"/>
      <c r="L312" s="119"/>
      <c r="M312" s="119"/>
      <c r="N312" s="119"/>
      <c r="O312" s="119"/>
      <c r="P312" s="119"/>
      <c r="Q312" s="119"/>
    </row>
    <row r="313" spans="2:17" ht="16" customHeight="1" thickTop="1" x14ac:dyDescent="0.2"/>
    <row r="314" spans="2:17" ht="32" customHeight="1" thickBot="1" x14ac:dyDescent="0.25">
      <c r="B314" s="726" t="s">
        <v>117</v>
      </c>
      <c r="C314" s="726"/>
      <c r="D314" s="726"/>
      <c r="E314" s="726"/>
      <c r="F314" s="726"/>
      <c r="G314" s="726"/>
      <c r="H314" s="726"/>
      <c r="I314" s="726"/>
      <c r="J314" s="726"/>
      <c r="K314" s="726"/>
      <c r="L314" s="726"/>
      <c r="M314" s="726"/>
      <c r="N314" s="726"/>
      <c r="O314" s="726"/>
      <c r="P314" s="726"/>
      <c r="Q314" s="726"/>
    </row>
    <row r="315" spans="2:17" ht="16" customHeight="1" thickTop="1" x14ac:dyDescent="0.2">
      <c r="B315" s="32"/>
      <c r="C315" s="32"/>
      <c r="D315" s="32"/>
      <c r="E315" s="32"/>
      <c r="F315" s="32"/>
      <c r="G315" s="32"/>
    </row>
    <row r="316" spans="2:17" ht="16" customHeight="1" x14ac:dyDescent="0.2">
      <c r="B316" s="717" t="s">
        <v>582</v>
      </c>
      <c r="C316" s="717"/>
      <c r="D316" s="717"/>
      <c r="E316" s="717"/>
      <c r="F316" s="717"/>
      <c r="G316" s="121"/>
      <c r="H316" s="714" t="s">
        <v>482</v>
      </c>
      <c r="I316" s="714"/>
      <c r="J316" s="715"/>
    </row>
    <row r="317" spans="2:17" ht="16" customHeight="1" x14ac:dyDescent="0.2">
      <c r="B317" s="719" t="s">
        <v>583</v>
      </c>
      <c r="C317" s="713"/>
      <c r="D317" s="713"/>
      <c r="E317" s="713"/>
      <c r="F317" s="713"/>
      <c r="G317" s="133"/>
      <c r="H317" s="714"/>
      <c r="I317" s="714"/>
      <c r="J317" s="715"/>
    </row>
    <row r="318" spans="2:17" ht="32" customHeight="1" x14ac:dyDescent="0.2">
      <c r="B318" s="719"/>
      <c r="C318" s="713"/>
      <c r="D318" s="713"/>
      <c r="E318" s="713"/>
      <c r="F318" s="713"/>
      <c r="G318" s="121"/>
      <c r="H318" s="714"/>
      <c r="I318" s="714"/>
      <c r="J318" s="715"/>
    </row>
    <row r="319" spans="2:17" ht="16" customHeight="1" x14ac:dyDescent="0.2"/>
    <row r="320" spans="2:17" ht="16" customHeight="1" x14ac:dyDescent="0.2">
      <c r="B320" s="717" t="s">
        <v>584</v>
      </c>
      <c r="C320" s="717"/>
      <c r="D320" s="717"/>
      <c r="E320" s="717"/>
      <c r="F320" s="717"/>
      <c r="G320" s="121"/>
      <c r="H320" s="714" t="s">
        <v>482</v>
      </c>
      <c r="I320" s="714"/>
      <c r="J320" s="715"/>
    </row>
    <row r="321" spans="2:10" ht="16" customHeight="1" x14ac:dyDescent="0.2">
      <c r="B321" s="719" t="s">
        <v>585</v>
      </c>
      <c r="C321" s="713"/>
      <c r="D321" s="713"/>
      <c r="E321" s="713"/>
      <c r="F321" s="713"/>
      <c r="G321" s="133"/>
      <c r="H321" s="714"/>
      <c r="I321" s="714"/>
      <c r="J321" s="715"/>
    </row>
    <row r="322" spans="2:10" ht="16" customHeight="1" x14ac:dyDescent="0.2">
      <c r="B322" s="719"/>
      <c r="C322" s="713"/>
      <c r="D322" s="713"/>
      <c r="E322" s="713"/>
      <c r="F322" s="713"/>
      <c r="G322" s="121"/>
      <c r="H322" s="714"/>
      <c r="I322" s="714"/>
      <c r="J322" s="715"/>
    </row>
    <row r="323" spans="2:10" ht="16" customHeight="1" x14ac:dyDescent="0.2">
      <c r="F323" s="32"/>
      <c r="G323" s="105"/>
      <c r="H323" s="105"/>
      <c r="I323" s="105"/>
      <c r="J323" s="106"/>
    </row>
    <row r="324" spans="2:10" ht="16" customHeight="1" x14ac:dyDescent="0.2">
      <c r="B324" s="721" t="s">
        <v>484</v>
      </c>
      <c r="C324" s="721"/>
      <c r="D324" s="721"/>
      <c r="E324" s="721"/>
      <c r="F324" s="32"/>
      <c r="G324" s="106"/>
      <c r="H324" s="714" t="s">
        <v>482</v>
      </c>
      <c r="I324" s="714"/>
      <c r="J324" s="715"/>
    </row>
    <row r="325" spans="2:10" ht="16" customHeight="1" x14ac:dyDescent="0.2">
      <c r="B325" s="712" t="s">
        <v>586</v>
      </c>
      <c r="C325" s="712"/>
      <c r="D325" s="712"/>
      <c r="E325" s="712"/>
      <c r="F325" s="32"/>
      <c r="G325" s="106"/>
      <c r="H325" s="714"/>
      <c r="I325" s="714"/>
      <c r="J325" s="715"/>
    </row>
    <row r="326" spans="2:10" ht="16" customHeight="1" x14ac:dyDescent="0.2">
      <c r="B326" s="712"/>
      <c r="C326" s="712"/>
      <c r="D326" s="712"/>
      <c r="E326" s="712"/>
      <c r="F326" s="32"/>
      <c r="G326" s="32"/>
      <c r="H326" s="714"/>
      <c r="I326" s="714"/>
      <c r="J326" s="715"/>
    </row>
    <row r="327" spans="2:10" ht="16" customHeight="1" x14ac:dyDescent="0.2">
      <c r="B327" s="126"/>
      <c r="C327" s="126"/>
      <c r="D327" s="126"/>
      <c r="E327" s="106"/>
      <c r="F327" s="106"/>
      <c r="G327" s="106"/>
      <c r="H327" s="106"/>
      <c r="I327" s="106"/>
      <c r="J327" s="106"/>
    </row>
    <row r="328" spans="2:10" ht="16" customHeight="1" x14ac:dyDescent="0.2">
      <c r="B328" s="111" t="s">
        <v>587</v>
      </c>
      <c r="C328" s="111"/>
      <c r="D328" s="111"/>
      <c r="E328" s="111"/>
      <c r="F328" s="32"/>
      <c r="G328" s="121"/>
      <c r="H328" s="714" t="s">
        <v>482</v>
      </c>
      <c r="I328" s="714"/>
      <c r="J328" s="715"/>
    </row>
    <row r="329" spans="2:10" ht="16" customHeight="1" x14ac:dyDescent="0.2">
      <c r="B329" s="712" t="s">
        <v>588</v>
      </c>
      <c r="C329" s="712"/>
      <c r="D329" s="712"/>
      <c r="E329" s="712"/>
      <c r="F329" s="32"/>
      <c r="G329" s="121"/>
      <c r="H329" s="714"/>
      <c r="I329" s="714"/>
      <c r="J329" s="715"/>
    </row>
    <row r="330" spans="2:10" ht="16" customHeight="1" x14ac:dyDescent="0.2">
      <c r="B330" s="712"/>
      <c r="C330" s="712"/>
      <c r="D330" s="712"/>
      <c r="E330" s="712"/>
      <c r="F330" s="32"/>
      <c r="G330" s="121"/>
      <c r="H330" s="714"/>
      <c r="I330" s="714"/>
      <c r="J330" s="715"/>
    </row>
    <row r="331" spans="2:10" ht="16" customHeight="1" x14ac:dyDescent="0.2">
      <c r="F331" s="32"/>
      <c r="G331" s="105"/>
      <c r="H331" s="105"/>
      <c r="I331" s="105"/>
      <c r="J331" s="106"/>
    </row>
    <row r="332" spans="2:10" ht="16" customHeight="1" x14ac:dyDescent="0.2">
      <c r="B332" s="111" t="s">
        <v>589</v>
      </c>
      <c r="C332" s="111"/>
      <c r="D332" s="111"/>
      <c r="E332" s="111"/>
      <c r="F332" s="32"/>
      <c r="G332" s="32"/>
      <c r="H332" s="714" t="s">
        <v>482</v>
      </c>
      <c r="I332" s="714"/>
      <c r="J332" s="715"/>
    </row>
    <row r="333" spans="2:10" ht="16" customHeight="1" x14ac:dyDescent="0.2">
      <c r="B333" s="712" t="s">
        <v>590</v>
      </c>
      <c r="C333" s="712"/>
      <c r="D333" s="712"/>
      <c r="E333" s="712"/>
      <c r="F333" s="32"/>
      <c r="G333" s="106"/>
      <c r="H333" s="714"/>
      <c r="I333" s="714"/>
      <c r="J333" s="715"/>
    </row>
    <row r="334" spans="2:10" ht="16" customHeight="1" x14ac:dyDescent="0.2">
      <c r="B334" s="712"/>
      <c r="C334" s="712"/>
      <c r="D334" s="712"/>
      <c r="E334" s="712"/>
      <c r="F334" s="32"/>
      <c r="G334" s="32"/>
      <c r="H334" s="714"/>
      <c r="I334" s="714"/>
      <c r="J334" s="715"/>
    </row>
    <row r="335" spans="2:10" ht="16" customHeight="1" x14ac:dyDescent="0.2">
      <c r="F335" s="32"/>
      <c r="G335" s="105"/>
      <c r="H335" s="105"/>
      <c r="I335" s="105"/>
      <c r="J335" s="106"/>
    </row>
    <row r="336" spans="2:10" ht="16" customHeight="1" x14ac:dyDescent="0.2">
      <c r="B336" s="111" t="s">
        <v>591</v>
      </c>
      <c r="C336" s="111"/>
      <c r="D336" s="111"/>
      <c r="E336" s="111"/>
      <c r="F336" s="32"/>
      <c r="G336" s="121"/>
      <c r="H336" s="714" t="s">
        <v>482</v>
      </c>
      <c r="I336" s="714"/>
      <c r="J336" s="715"/>
    </row>
    <row r="337" spans="2:10" ht="16" customHeight="1" x14ac:dyDescent="0.2">
      <c r="B337" s="712" t="s">
        <v>592</v>
      </c>
      <c r="C337" s="712"/>
      <c r="D337" s="712"/>
      <c r="E337" s="712"/>
      <c r="F337" s="32"/>
      <c r="G337" s="121"/>
      <c r="H337" s="714"/>
      <c r="I337" s="714"/>
      <c r="J337" s="715"/>
    </row>
    <row r="338" spans="2:10" ht="16" customHeight="1" x14ac:dyDescent="0.2">
      <c r="B338" s="712"/>
      <c r="C338" s="712"/>
      <c r="D338" s="712"/>
      <c r="E338" s="712"/>
      <c r="F338" s="32"/>
      <c r="G338" s="121"/>
      <c r="H338" s="714"/>
      <c r="I338" s="714"/>
      <c r="J338" s="715"/>
    </row>
    <row r="339" spans="2:10" ht="16" customHeight="1" x14ac:dyDescent="0.2">
      <c r="B339" s="113"/>
      <c r="C339" s="113"/>
      <c r="D339" s="113"/>
      <c r="E339" s="113"/>
      <c r="F339" s="32"/>
      <c r="G339" s="123"/>
      <c r="H339" s="100"/>
      <c r="I339" s="100"/>
      <c r="J339" s="100"/>
    </row>
    <row r="340" spans="2:10" ht="16" customHeight="1" x14ac:dyDescent="0.2">
      <c r="B340" s="114" t="s">
        <v>527</v>
      </c>
      <c r="C340" s="111"/>
      <c r="D340" s="111"/>
      <c r="E340" s="111"/>
      <c r="F340" s="32"/>
      <c r="G340" s="106"/>
      <c r="H340" s="714" t="s">
        <v>482</v>
      </c>
      <c r="I340" s="714"/>
      <c r="J340" s="715"/>
    </row>
    <row r="341" spans="2:10" ht="16" customHeight="1" x14ac:dyDescent="0.2">
      <c r="B341" s="712" t="s">
        <v>593</v>
      </c>
      <c r="C341" s="712"/>
      <c r="D341" s="712"/>
      <c r="E341" s="712"/>
      <c r="F341" s="32"/>
      <c r="G341" s="106"/>
      <c r="H341" s="714"/>
      <c r="I341" s="714"/>
      <c r="J341" s="715"/>
    </row>
    <row r="342" spans="2:10" ht="16" customHeight="1" x14ac:dyDescent="0.2">
      <c r="B342" s="712"/>
      <c r="C342" s="712"/>
      <c r="D342" s="712"/>
      <c r="E342" s="712"/>
      <c r="F342" s="32"/>
      <c r="G342" s="105"/>
      <c r="H342" s="714"/>
      <c r="I342" s="714"/>
      <c r="J342" s="715"/>
    </row>
    <row r="343" spans="2:10" ht="16" customHeight="1" x14ac:dyDescent="0.2">
      <c r="B343" s="111"/>
      <c r="F343" s="32"/>
      <c r="G343" s="105"/>
      <c r="H343" s="105"/>
      <c r="I343" s="105"/>
      <c r="J343" s="106"/>
    </row>
    <row r="344" spans="2:10" ht="16" customHeight="1" x14ac:dyDescent="0.2">
      <c r="B344" s="111" t="s">
        <v>594</v>
      </c>
      <c r="C344" s="111"/>
      <c r="D344" s="111"/>
      <c r="E344" s="111"/>
      <c r="F344" s="32"/>
      <c r="G344" s="106"/>
      <c r="H344" s="714" t="s">
        <v>482</v>
      </c>
      <c r="I344" s="714"/>
      <c r="J344" s="715"/>
    </row>
    <row r="345" spans="2:10" ht="16" customHeight="1" x14ac:dyDescent="0.2">
      <c r="B345" s="712" t="s">
        <v>595</v>
      </c>
      <c r="C345" s="712"/>
      <c r="D345" s="712"/>
      <c r="E345" s="712"/>
      <c r="F345" s="32"/>
      <c r="G345" s="106"/>
      <c r="H345" s="714"/>
      <c r="I345" s="714"/>
      <c r="J345" s="715"/>
    </row>
    <row r="346" spans="2:10" ht="31" customHeight="1" x14ac:dyDescent="0.2">
      <c r="B346" s="712"/>
      <c r="C346" s="712"/>
      <c r="D346" s="712"/>
      <c r="E346" s="712"/>
      <c r="F346" s="32"/>
      <c r="G346" s="105"/>
      <c r="H346" s="714"/>
      <c r="I346" s="714"/>
      <c r="J346" s="715"/>
    </row>
    <row r="347" spans="2:10" ht="16" x14ac:dyDescent="0.2">
      <c r="F347" s="32"/>
      <c r="G347" s="105"/>
      <c r="H347" s="105"/>
      <c r="I347" s="105"/>
      <c r="J347" s="106"/>
    </row>
    <row r="348" spans="2:10" ht="6" customHeight="1" x14ac:dyDescent="0.2">
      <c r="B348" s="727" t="s">
        <v>596</v>
      </c>
      <c r="C348" s="727"/>
      <c r="D348" s="727"/>
      <c r="E348" s="727"/>
      <c r="F348" s="727"/>
      <c r="G348" s="106"/>
      <c r="H348" s="714" t="s">
        <v>482</v>
      </c>
      <c r="I348" s="714"/>
      <c r="J348" s="715"/>
    </row>
    <row r="349" spans="2:10" ht="16" customHeight="1" x14ac:dyDescent="0.2">
      <c r="B349" s="712" t="s">
        <v>597</v>
      </c>
      <c r="C349" s="712"/>
      <c r="D349" s="712"/>
      <c r="E349" s="712"/>
      <c r="F349" s="32"/>
      <c r="G349" s="106"/>
      <c r="H349" s="714"/>
      <c r="I349" s="714"/>
      <c r="J349" s="715"/>
    </row>
    <row r="350" spans="2:10" ht="16" customHeight="1" x14ac:dyDescent="0.2">
      <c r="B350" s="712"/>
      <c r="C350" s="712"/>
      <c r="D350" s="712"/>
      <c r="E350" s="712"/>
      <c r="F350" s="32"/>
      <c r="G350" s="32"/>
      <c r="H350" s="714"/>
      <c r="I350" s="714"/>
      <c r="J350" s="715"/>
    </row>
    <row r="351" spans="2:10" ht="16" customHeight="1" x14ac:dyDescent="0.2">
      <c r="B351" s="113"/>
      <c r="C351" s="113"/>
      <c r="D351" s="113"/>
      <c r="E351" s="113"/>
      <c r="F351" s="32"/>
      <c r="G351" s="123"/>
      <c r="H351" s="100"/>
      <c r="I351" s="100"/>
      <c r="J351" s="100"/>
    </row>
    <row r="352" spans="2:10" ht="16" customHeight="1" x14ac:dyDescent="0.2">
      <c r="B352" s="111" t="s">
        <v>541</v>
      </c>
      <c r="C352" s="111"/>
      <c r="D352" s="111"/>
      <c r="E352" s="111"/>
      <c r="F352" s="32"/>
      <c r="G352" s="106"/>
      <c r="H352" s="714" t="s">
        <v>482</v>
      </c>
      <c r="I352" s="714"/>
      <c r="J352" s="715"/>
    </row>
    <row r="353" spans="2:10" ht="16" customHeight="1" x14ac:dyDescent="0.2">
      <c r="B353" s="712" t="s">
        <v>598</v>
      </c>
      <c r="C353" s="712"/>
      <c r="D353" s="712"/>
      <c r="E353" s="712"/>
      <c r="F353" s="32"/>
      <c r="G353" s="106"/>
      <c r="H353" s="714"/>
      <c r="I353" s="714"/>
      <c r="J353" s="715"/>
    </row>
    <row r="354" spans="2:10" ht="16" customHeight="1" x14ac:dyDescent="0.2">
      <c r="B354" s="712"/>
      <c r="C354" s="712"/>
      <c r="D354" s="712"/>
      <c r="E354" s="712"/>
      <c r="F354" s="32"/>
      <c r="G354" s="105"/>
      <c r="H354" s="714"/>
      <c r="I354" s="714"/>
      <c r="J354" s="715"/>
    </row>
    <row r="355" spans="2:10" ht="16" customHeight="1" x14ac:dyDescent="0.2">
      <c r="B355" s="113"/>
      <c r="C355" s="113"/>
      <c r="D355" s="113"/>
      <c r="E355" s="113"/>
      <c r="F355" s="32"/>
      <c r="G355" s="121"/>
      <c r="H355" s="100"/>
      <c r="I355" s="100"/>
      <c r="J355" s="100"/>
    </row>
    <row r="356" spans="2:10" ht="16" customHeight="1" x14ac:dyDescent="0.2">
      <c r="B356" s="721" t="s">
        <v>599</v>
      </c>
      <c r="C356" s="721"/>
      <c r="D356" s="721"/>
      <c r="E356" s="721"/>
      <c r="F356" s="32"/>
      <c r="G356" s="106"/>
      <c r="H356" s="714" t="s">
        <v>482</v>
      </c>
      <c r="I356" s="714"/>
      <c r="J356" s="715"/>
    </row>
    <row r="357" spans="2:10" ht="16" customHeight="1" x14ac:dyDescent="0.2">
      <c r="B357" s="712" t="s">
        <v>600</v>
      </c>
      <c r="C357" s="712"/>
      <c r="D357" s="712"/>
      <c r="E357" s="712"/>
      <c r="F357" s="32"/>
      <c r="G357" s="106"/>
      <c r="H357" s="714"/>
      <c r="I357" s="714"/>
      <c r="J357" s="715"/>
    </row>
    <row r="358" spans="2:10" ht="16" customHeight="1" x14ac:dyDescent="0.2">
      <c r="B358" s="712"/>
      <c r="C358" s="712"/>
      <c r="D358" s="712"/>
      <c r="E358" s="712"/>
      <c r="F358" s="32"/>
      <c r="G358" s="105"/>
      <c r="H358" s="714"/>
      <c r="I358" s="714"/>
      <c r="J358" s="715"/>
    </row>
    <row r="359" spans="2:10" ht="16" customHeight="1" x14ac:dyDescent="0.2">
      <c r="B359" s="113"/>
      <c r="C359" s="113"/>
      <c r="D359" s="113"/>
      <c r="E359" s="113"/>
      <c r="F359" s="32"/>
      <c r="G359" s="123"/>
      <c r="H359" s="100"/>
      <c r="I359" s="100"/>
      <c r="J359" s="100"/>
    </row>
    <row r="360" spans="2:10" ht="16" customHeight="1" x14ac:dyDescent="0.2">
      <c r="B360" s="111" t="s">
        <v>492</v>
      </c>
      <c r="C360" s="111"/>
      <c r="D360" s="111"/>
      <c r="E360" s="111"/>
      <c r="F360" s="32"/>
      <c r="G360" s="106"/>
      <c r="H360" s="714" t="s">
        <v>482</v>
      </c>
      <c r="I360" s="714"/>
      <c r="J360" s="715"/>
    </row>
    <row r="361" spans="2:10" ht="16" customHeight="1" x14ac:dyDescent="0.2">
      <c r="B361" s="716" t="s">
        <v>601</v>
      </c>
      <c r="C361" s="712"/>
      <c r="D361" s="712"/>
      <c r="E361" s="712"/>
      <c r="F361" s="32"/>
      <c r="G361" s="133"/>
      <c r="H361" s="714"/>
      <c r="I361" s="714"/>
      <c r="J361" s="715"/>
    </row>
    <row r="362" spans="2:10" ht="16" customHeight="1" x14ac:dyDescent="0.2">
      <c r="B362" s="716"/>
      <c r="C362" s="712"/>
      <c r="D362" s="712"/>
      <c r="E362" s="712"/>
      <c r="F362" s="32"/>
      <c r="G362" s="105"/>
      <c r="H362" s="714"/>
      <c r="I362" s="714"/>
      <c r="J362" s="715"/>
    </row>
    <row r="363" spans="2:10" ht="16" customHeight="1" x14ac:dyDescent="0.2">
      <c r="B363" s="126"/>
      <c r="C363" s="126"/>
      <c r="D363" s="126"/>
      <c r="E363" s="106"/>
      <c r="F363" s="106"/>
      <c r="G363" s="106"/>
      <c r="H363" s="106"/>
      <c r="I363" s="106"/>
      <c r="J363" s="106"/>
    </row>
    <row r="364" spans="2:10" ht="16" customHeight="1" x14ac:dyDescent="0.2">
      <c r="B364" s="720" t="s">
        <v>510</v>
      </c>
      <c r="C364" s="720"/>
      <c r="D364" s="720"/>
      <c r="E364" s="720"/>
      <c r="F364" s="32"/>
      <c r="G364" s="106"/>
      <c r="H364" s="714" t="s">
        <v>482</v>
      </c>
      <c r="I364" s="714"/>
      <c r="J364" s="715"/>
    </row>
    <row r="365" spans="2:10" ht="16" customHeight="1" x14ac:dyDescent="0.2">
      <c r="B365" s="712" t="s">
        <v>602</v>
      </c>
      <c r="C365" s="712"/>
      <c r="D365" s="712"/>
      <c r="E365" s="712"/>
      <c r="F365" s="32"/>
      <c r="G365" s="106"/>
      <c r="H365" s="714"/>
      <c r="I365" s="714"/>
      <c r="J365" s="715"/>
    </row>
    <row r="366" spans="2:10" ht="16" customHeight="1" x14ac:dyDescent="0.2">
      <c r="B366" s="712"/>
      <c r="C366" s="712"/>
      <c r="D366" s="712"/>
      <c r="E366" s="712"/>
      <c r="F366" s="32"/>
      <c r="G366" s="105"/>
      <c r="H366" s="714"/>
      <c r="I366" s="714"/>
      <c r="J366" s="715"/>
    </row>
    <row r="367" spans="2:10" ht="16" customHeight="1" x14ac:dyDescent="0.2">
      <c r="B367" s="32"/>
      <c r="C367" s="32"/>
      <c r="D367" s="32"/>
      <c r="E367" s="32"/>
      <c r="F367" s="32"/>
      <c r="G367" s="32"/>
    </row>
    <row r="368" spans="2:10" ht="16" customHeight="1" x14ac:dyDescent="0.2">
      <c r="B368" s="111" t="s">
        <v>532</v>
      </c>
      <c r="C368" s="111"/>
      <c r="D368" s="111"/>
      <c r="E368" s="111"/>
      <c r="F368" s="32"/>
      <c r="G368" s="121"/>
      <c r="H368" s="714" t="s">
        <v>482</v>
      </c>
      <c r="I368" s="714"/>
      <c r="J368" s="715"/>
    </row>
    <row r="369" spans="1:17" ht="16" customHeight="1" x14ac:dyDescent="0.2">
      <c r="B369" s="716" t="s">
        <v>603</v>
      </c>
      <c r="C369" s="712"/>
      <c r="D369" s="712"/>
      <c r="E369" s="712"/>
      <c r="F369" s="32"/>
      <c r="G369" s="133"/>
      <c r="H369" s="714"/>
      <c r="I369" s="714"/>
      <c r="J369" s="715"/>
    </row>
    <row r="370" spans="1:17" ht="16" customHeight="1" x14ac:dyDescent="0.2">
      <c r="B370" s="716"/>
      <c r="C370" s="712"/>
      <c r="D370" s="712"/>
      <c r="E370" s="712"/>
      <c r="F370" s="32"/>
      <c r="G370" s="121"/>
      <c r="H370" s="714"/>
      <c r="I370" s="714"/>
      <c r="J370" s="715"/>
    </row>
    <row r="371" spans="1:17" ht="16" customHeight="1" x14ac:dyDescent="0.2">
      <c r="B371" s="126"/>
      <c r="C371" s="126"/>
      <c r="D371" s="126"/>
      <c r="E371" s="106"/>
      <c r="F371" s="106"/>
      <c r="G371" s="106"/>
      <c r="H371" s="106"/>
      <c r="I371" s="106"/>
      <c r="J371" s="106"/>
    </row>
    <row r="372" spans="1:17" ht="16" customHeight="1" x14ac:dyDescent="0.2">
      <c r="B372" s="720" t="s">
        <v>604</v>
      </c>
      <c r="C372" s="720"/>
      <c r="D372" s="720"/>
      <c r="E372" s="720"/>
      <c r="F372" s="32"/>
      <c r="G372" s="121"/>
      <c r="H372" s="732" t="s">
        <v>482</v>
      </c>
      <c r="I372" s="732"/>
      <c r="J372" s="733"/>
    </row>
    <row r="373" spans="1:17" s="129" customFormat="1" ht="16" customHeight="1" thickBot="1" x14ac:dyDescent="0.25">
      <c r="A373" s="32"/>
      <c r="B373" s="712" t="s">
        <v>605</v>
      </c>
      <c r="C373" s="712"/>
      <c r="D373" s="712"/>
      <c r="E373" s="712"/>
      <c r="F373" s="32"/>
      <c r="G373" s="106"/>
      <c r="H373" s="732"/>
      <c r="I373" s="732"/>
      <c r="J373" s="733"/>
      <c r="K373" s="32"/>
      <c r="L373" s="32"/>
      <c r="M373" s="32"/>
      <c r="N373" s="32"/>
      <c r="O373" s="32"/>
      <c r="P373" s="32"/>
      <c r="Q373" s="32"/>
    </row>
    <row r="374" spans="1:17" ht="16" customHeight="1" thickTop="1" x14ac:dyDescent="0.2">
      <c r="B374" s="712"/>
      <c r="C374" s="712"/>
      <c r="D374" s="712"/>
      <c r="E374" s="712"/>
      <c r="F374" s="32"/>
      <c r="G374" s="121"/>
      <c r="H374" s="732"/>
      <c r="I374" s="732"/>
      <c r="J374" s="733"/>
    </row>
    <row r="375" spans="1:17" ht="16" customHeight="1" thickBot="1" x14ac:dyDescent="0.25">
      <c r="B375" s="132"/>
      <c r="C375" s="132"/>
      <c r="D375" s="132"/>
      <c r="E375" s="132"/>
      <c r="F375" s="132"/>
      <c r="G375" s="132"/>
      <c r="H375" s="118"/>
      <c r="I375" s="118"/>
      <c r="J375" s="118"/>
      <c r="K375" s="119"/>
      <c r="L375" s="119"/>
      <c r="M375" s="119"/>
      <c r="N375" s="119"/>
      <c r="O375" s="119"/>
      <c r="P375" s="119"/>
      <c r="Q375" s="119"/>
    </row>
    <row r="376" spans="1:17" ht="16" customHeight="1" thickTop="1" x14ac:dyDescent="0.2"/>
    <row r="377" spans="1:17" ht="35" customHeight="1" thickBot="1" x14ac:dyDescent="0.25">
      <c r="B377" s="726" t="s">
        <v>134</v>
      </c>
      <c r="C377" s="726"/>
      <c r="D377" s="726"/>
      <c r="E377" s="726"/>
      <c r="F377" s="726"/>
      <c r="G377" s="726"/>
      <c r="H377" s="726"/>
      <c r="I377" s="726"/>
      <c r="J377" s="726"/>
      <c r="K377" s="726"/>
      <c r="L377" s="726"/>
      <c r="M377" s="726"/>
      <c r="N377" s="726"/>
      <c r="O377" s="726"/>
      <c r="P377" s="726"/>
      <c r="Q377" s="726"/>
    </row>
    <row r="378" spans="1:17" ht="16" customHeight="1" thickTop="1" x14ac:dyDescent="0.2">
      <c r="B378" s="126"/>
      <c r="C378" s="126"/>
      <c r="D378" s="126"/>
      <c r="E378" s="106"/>
      <c r="F378" s="106"/>
      <c r="G378" s="106"/>
      <c r="H378" s="106"/>
      <c r="I378" s="106"/>
      <c r="J378" s="106"/>
    </row>
    <row r="379" spans="1:17" ht="18" customHeight="1" x14ac:dyDescent="0.2">
      <c r="B379" s="730" t="s">
        <v>606</v>
      </c>
      <c r="C379" s="730"/>
      <c r="D379" s="730"/>
      <c r="E379" s="730"/>
      <c r="F379" s="730"/>
      <c r="G379" s="121"/>
      <c r="H379" s="714" t="s">
        <v>482</v>
      </c>
      <c r="I379" s="714"/>
      <c r="J379" s="715"/>
    </row>
    <row r="380" spans="1:17" ht="16" customHeight="1" x14ac:dyDescent="0.2">
      <c r="B380" s="728" t="s">
        <v>607</v>
      </c>
      <c r="C380" s="729"/>
      <c r="D380" s="729"/>
      <c r="E380" s="729"/>
      <c r="F380" s="729"/>
      <c r="G380" s="133"/>
      <c r="H380" s="714"/>
      <c r="I380" s="714"/>
      <c r="J380" s="715"/>
    </row>
    <row r="381" spans="1:17" ht="34" customHeight="1" x14ac:dyDescent="0.2">
      <c r="B381" s="728"/>
      <c r="C381" s="729"/>
      <c r="D381" s="729"/>
      <c r="E381" s="729"/>
      <c r="F381" s="729"/>
      <c r="G381" s="121"/>
      <c r="H381" s="714"/>
      <c r="I381" s="714"/>
      <c r="J381" s="715"/>
    </row>
    <row r="382" spans="1:17" ht="16" customHeight="1" x14ac:dyDescent="0.2"/>
    <row r="383" spans="1:17" ht="16" customHeight="1" x14ac:dyDescent="0.2">
      <c r="B383" s="717" t="s">
        <v>520</v>
      </c>
      <c r="C383" s="717"/>
      <c r="D383" s="717"/>
      <c r="E383" s="717"/>
      <c r="F383" s="717"/>
      <c r="G383" s="32"/>
      <c r="H383" s="714" t="s">
        <v>482</v>
      </c>
      <c r="I383" s="714"/>
      <c r="J383" s="715"/>
    </row>
    <row r="384" spans="1:17" ht="16" customHeight="1" x14ac:dyDescent="0.2">
      <c r="B384" s="713" t="s">
        <v>534</v>
      </c>
      <c r="C384" s="713"/>
      <c r="D384" s="713"/>
      <c r="E384" s="713"/>
      <c r="F384" s="713"/>
      <c r="G384" s="145"/>
      <c r="H384" s="714"/>
      <c r="I384" s="714"/>
      <c r="J384" s="715"/>
    </row>
    <row r="385" spans="2:10" ht="16" customHeight="1" x14ac:dyDescent="0.2">
      <c r="B385" s="713"/>
      <c r="C385" s="713"/>
      <c r="D385" s="713"/>
      <c r="E385" s="713"/>
      <c r="F385" s="713"/>
      <c r="G385" s="32"/>
      <c r="H385" s="714"/>
      <c r="I385" s="714"/>
      <c r="J385" s="715"/>
    </row>
    <row r="386" spans="2:10" ht="16" customHeight="1" x14ac:dyDescent="0.2">
      <c r="B386" s="713"/>
      <c r="C386" s="713"/>
      <c r="D386" s="713"/>
      <c r="E386" s="713"/>
      <c r="F386" s="713"/>
      <c r="G386" s="32"/>
      <c r="H386" s="146"/>
      <c r="I386" s="146"/>
      <c r="J386" s="147"/>
    </row>
    <row r="387" spans="2:10" ht="16" customHeight="1" x14ac:dyDescent="0.2">
      <c r="B387" s="32"/>
      <c r="C387" s="32"/>
      <c r="D387" s="32"/>
      <c r="E387" s="32"/>
      <c r="F387" s="32"/>
      <c r="G387" s="32"/>
    </row>
    <row r="388" spans="2:10" ht="16" customHeight="1" x14ac:dyDescent="0.2">
      <c r="B388" s="148" t="s">
        <v>608</v>
      </c>
      <c r="C388" s="148"/>
      <c r="D388" s="148"/>
      <c r="E388" s="148"/>
      <c r="F388" s="131"/>
      <c r="G388" s="121"/>
      <c r="H388" s="714" t="s">
        <v>482</v>
      </c>
      <c r="I388" s="714"/>
      <c r="J388" s="715"/>
    </row>
    <row r="389" spans="2:10" ht="16" customHeight="1" x14ac:dyDescent="0.2">
      <c r="B389" s="728" t="s">
        <v>609</v>
      </c>
      <c r="C389" s="729"/>
      <c r="D389" s="729"/>
      <c r="E389" s="729"/>
      <c r="F389" s="729"/>
      <c r="G389" s="133"/>
      <c r="H389" s="714"/>
      <c r="I389" s="714"/>
      <c r="J389" s="715"/>
    </row>
    <row r="390" spans="2:10" ht="16" customHeight="1" x14ac:dyDescent="0.2">
      <c r="B390" s="728"/>
      <c r="C390" s="729"/>
      <c r="D390" s="729"/>
      <c r="E390" s="729"/>
      <c r="F390" s="729"/>
      <c r="G390" s="121"/>
      <c r="H390" s="714"/>
      <c r="I390" s="714"/>
      <c r="J390" s="715"/>
    </row>
    <row r="391" spans="2:10" ht="16" customHeight="1" x14ac:dyDescent="0.2">
      <c r="B391" s="113"/>
      <c r="C391" s="113"/>
      <c r="D391" s="113"/>
      <c r="E391" s="113"/>
      <c r="F391" s="32"/>
      <c r="G391" s="123"/>
      <c r="H391" s="100"/>
      <c r="I391" s="100"/>
      <c r="J391" s="100"/>
    </row>
    <row r="392" spans="2:10" ht="16" customHeight="1" x14ac:dyDescent="0.2">
      <c r="B392" s="125" t="s">
        <v>555</v>
      </c>
      <c r="C392" s="125"/>
      <c r="D392" s="111"/>
      <c r="E392" s="111"/>
      <c r="F392" s="32"/>
      <c r="G392" s="121"/>
      <c r="H392" s="714" t="s">
        <v>482</v>
      </c>
      <c r="I392" s="714"/>
      <c r="J392" s="715"/>
    </row>
    <row r="393" spans="2:10" ht="16" customHeight="1" x14ac:dyDescent="0.2">
      <c r="B393" s="716" t="s">
        <v>610</v>
      </c>
      <c r="C393" s="712"/>
      <c r="D393" s="712"/>
      <c r="E393" s="712"/>
      <c r="F393" s="32"/>
      <c r="G393" s="133"/>
      <c r="H393" s="714"/>
      <c r="I393" s="714"/>
      <c r="J393" s="715"/>
    </row>
    <row r="394" spans="2:10" ht="16" customHeight="1" x14ac:dyDescent="0.2">
      <c r="B394" s="716"/>
      <c r="C394" s="712"/>
      <c r="D394" s="712"/>
      <c r="E394" s="712"/>
      <c r="F394" s="32"/>
      <c r="G394" s="121"/>
      <c r="H394" s="714"/>
      <c r="I394" s="714"/>
      <c r="J394" s="715"/>
    </row>
    <row r="395" spans="2:10" ht="16" customHeight="1" x14ac:dyDescent="0.2">
      <c r="F395" s="32"/>
      <c r="G395" s="105"/>
      <c r="H395" s="105"/>
      <c r="I395" s="105"/>
      <c r="J395" s="106"/>
    </row>
    <row r="396" spans="2:10" ht="16" customHeight="1" x14ac:dyDescent="0.2">
      <c r="B396" s="111" t="s">
        <v>501</v>
      </c>
      <c r="C396" s="111"/>
      <c r="D396" s="111"/>
      <c r="E396" s="111"/>
      <c r="F396" s="32"/>
      <c r="G396" s="106"/>
      <c r="H396" s="714" t="s">
        <v>482</v>
      </c>
      <c r="I396" s="714"/>
      <c r="J396" s="715"/>
    </row>
    <row r="397" spans="2:10" ht="16" customHeight="1" x14ac:dyDescent="0.2">
      <c r="B397" s="712" t="s">
        <v>611</v>
      </c>
      <c r="C397" s="712"/>
      <c r="D397" s="712"/>
      <c r="E397" s="712"/>
      <c r="F397" s="32"/>
      <c r="G397" s="106"/>
      <c r="H397" s="714"/>
      <c r="I397" s="714"/>
      <c r="J397" s="715"/>
    </row>
    <row r="398" spans="2:10" ht="16" customHeight="1" x14ac:dyDescent="0.2">
      <c r="B398" s="712"/>
      <c r="C398" s="712"/>
      <c r="D398" s="712"/>
      <c r="E398" s="712"/>
      <c r="F398" s="32"/>
      <c r="G398" s="105"/>
      <c r="H398" s="714"/>
      <c r="I398" s="714"/>
      <c r="J398" s="715"/>
    </row>
    <row r="399" spans="2:10" ht="16" customHeight="1" x14ac:dyDescent="0.2">
      <c r="F399" s="32"/>
      <c r="G399" s="105"/>
      <c r="H399" s="105"/>
      <c r="I399" s="105"/>
      <c r="J399" s="106"/>
    </row>
    <row r="400" spans="2:10" ht="16" customHeight="1" x14ac:dyDescent="0.2">
      <c r="B400" s="721" t="s">
        <v>484</v>
      </c>
      <c r="C400" s="721"/>
      <c r="D400" s="721"/>
      <c r="E400" s="721"/>
      <c r="F400" s="32"/>
      <c r="G400" s="106"/>
      <c r="H400" s="714" t="s">
        <v>482</v>
      </c>
      <c r="I400" s="714"/>
      <c r="J400" s="715"/>
    </row>
    <row r="401" spans="2:10" ht="16" customHeight="1" x14ac:dyDescent="0.2">
      <c r="B401" s="712" t="s">
        <v>586</v>
      </c>
      <c r="C401" s="712"/>
      <c r="D401" s="712"/>
      <c r="E401" s="712"/>
      <c r="F401" s="32"/>
      <c r="G401" s="106"/>
      <c r="H401" s="714"/>
      <c r="I401" s="714"/>
      <c r="J401" s="715"/>
    </row>
    <row r="402" spans="2:10" ht="16" customHeight="1" x14ac:dyDescent="0.2">
      <c r="B402" s="712"/>
      <c r="C402" s="712"/>
      <c r="D402" s="712"/>
      <c r="E402" s="712"/>
      <c r="F402" s="32"/>
      <c r="G402" s="32"/>
      <c r="H402" s="714"/>
      <c r="I402" s="714"/>
      <c r="J402" s="715"/>
    </row>
    <row r="403" spans="2:10" ht="16" customHeight="1" x14ac:dyDescent="0.2">
      <c r="F403" s="32"/>
      <c r="G403" s="105"/>
      <c r="H403" s="105"/>
      <c r="I403" s="105"/>
      <c r="J403" s="106"/>
    </row>
    <row r="404" spans="2:10" ht="16" customHeight="1" x14ac:dyDescent="0.2">
      <c r="B404" s="111" t="s">
        <v>591</v>
      </c>
      <c r="C404" s="111"/>
      <c r="D404" s="111"/>
      <c r="E404" s="111"/>
      <c r="F404" s="32"/>
      <c r="G404" s="121"/>
      <c r="H404" s="714" t="s">
        <v>482</v>
      </c>
      <c r="I404" s="714"/>
      <c r="J404" s="715"/>
    </row>
    <row r="405" spans="2:10" ht="16" customHeight="1" x14ac:dyDescent="0.2">
      <c r="B405" s="712" t="s">
        <v>592</v>
      </c>
      <c r="C405" s="712"/>
      <c r="D405" s="712"/>
      <c r="E405" s="712"/>
      <c r="F405" s="32"/>
      <c r="G405" s="121"/>
      <c r="H405" s="714"/>
      <c r="I405" s="714"/>
      <c r="J405" s="715"/>
    </row>
    <row r="406" spans="2:10" ht="16" customHeight="1" x14ac:dyDescent="0.2">
      <c r="B406" s="712"/>
      <c r="C406" s="712"/>
      <c r="D406" s="712"/>
      <c r="E406" s="712"/>
      <c r="F406" s="32"/>
      <c r="G406" s="121"/>
      <c r="H406" s="714"/>
      <c r="I406" s="714"/>
      <c r="J406" s="715"/>
    </row>
    <row r="407" spans="2:10" ht="16" customHeight="1" x14ac:dyDescent="0.2">
      <c r="B407" s="126"/>
      <c r="C407" s="126"/>
      <c r="D407" s="126"/>
      <c r="E407" s="106"/>
      <c r="F407" s="106"/>
      <c r="G407" s="106"/>
      <c r="H407" s="106"/>
      <c r="I407" s="106"/>
      <c r="J407" s="106"/>
    </row>
    <row r="408" spans="2:10" ht="16" customHeight="1" x14ac:dyDescent="0.2">
      <c r="B408" s="111" t="s">
        <v>505</v>
      </c>
      <c r="C408" s="111"/>
      <c r="D408" s="111"/>
      <c r="E408" s="111"/>
      <c r="F408" s="32"/>
      <c r="G408" s="121"/>
      <c r="H408" s="714" t="s">
        <v>482</v>
      </c>
      <c r="I408" s="714"/>
      <c r="J408" s="715"/>
    </row>
    <row r="409" spans="2:10" ht="16" customHeight="1" x14ac:dyDescent="0.2">
      <c r="B409" s="712" t="s">
        <v>612</v>
      </c>
      <c r="C409" s="712"/>
      <c r="D409" s="712"/>
      <c r="E409" s="712"/>
      <c r="F409" s="32"/>
      <c r="G409" s="121"/>
      <c r="H409" s="714"/>
      <c r="I409" s="714"/>
      <c r="J409" s="715"/>
    </row>
    <row r="410" spans="2:10" ht="16" customHeight="1" x14ac:dyDescent="0.2">
      <c r="B410" s="712"/>
      <c r="C410" s="712"/>
      <c r="D410" s="712"/>
      <c r="E410" s="712"/>
      <c r="F410" s="32"/>
      <c r="G410" s="121"/>
      <c r="H410" s="714"/>
      <c r="I410" s="714"/>
      <c r="J410" s="715"/>
    </row>
    <row r="411" spans="2:10" ht="16" customHeight="1" x14ac:dyDescent="0.2">
      <c r="B411" s="126"/>
      <c r="C411" s="126"/>
      <c r="D411" s="126"/>
      <c r="E411" s="106"/>
      <c r="F411" s="106"/>
      <c r="G411" s="106"/>
      <c r="H411" s="106"/>
      <c r="I411" s="106"/>
      <c r="J411" s="106"/>
    </row>
    <row r="412" spans="2:10" ht="16" customHeight="1" x14ac:dyDescent="0.2">
      <c r="B412" s="111" t="s">
        <v>541</v>
      </c>
      <c r="C412" s="111"/>
      <c r="D412" s="111"/>
      <c r="E412" s="111"/>
      <c r="F412" s="32"/>
      <c r="G412" s="121"/>
      <c r="H412" s="714" t="s">
        <v>482</v>
      </c>
      <c r="I412" s="714"/>
      <c r="J412" s="715"/>
    </row>
    <row r="413" spans="2:10" ht="16" customHeight="1" x14ac:dyDescent="0.2">
      <c r="B413" s="712" t="s">
        <v>613</v>
      </c>
      <c r="C413" s="712"/>
      <c r="D413" s="712"/>
      <c r="E413" s="712"/>
      <c r="F413" s="32"/>
      <c r="G413" s="121"/>
      <c r="H413" s="714"/>
      <c r="I413" s="714"/>
      <c r="J413" s="715"/>
    </row>
    <row r="414" spans="2:10" ht="16" customHeight="1" x14ac:dyDescent="0.2">
      <c r="B414" s="712"/>
      <c r="C414" s="712"/>
      <c r="D414" s="712"/>
      <c r="E414" s="712"/>
      <c r="F414" s="32"/>
      <c r="G414" s="121"/>
      <c r="H414" s="714"/>
      <c r="I414" s="714"/>
      <c r="J414" s="715"/>
    </row>
    <row r="415" spans="2:10" ht="16" customHeight="1" x14ac:dyDescent="0.2">
      <c r="B415" s="138"/>
      <c r="C415" s="138"/>
      <c r="D415" s="138"/>
      <c r="E415" s="138"/>
      <c r="F415" s="32"/>
      <c r="G415" s="123"/>
      <c r="H415" s="100"/>
      <c r="I415" s="100"/>
      <c r="J415" s="100"/>
    </row>
    <row r="416" spans="2:10" ht="16" customHeight="1" x14ac:dyDescent="0.2">
      <c r="B416" s="325" t="s">
        <v>561</v>
      </c>
      <c r="C416" s="125"/>
      <c r="D416" s="125"/>
      <c r="E416" s="125"/>
      <c r="F416" s="32"/>
      <c r="G416" s="106"/>
      <c r="H416" s="714" t="s">
        <v>482</v>
      </c>
      <c r="I416" s="714"/>
      <c r="J416" s="715"/>
    </row>
    <row r="417" spans="2:10" ht="16" customHeight="1" x14ac:dyDescent="0.2">
      <c r="B417" s="712" t="s">
        <v>614</v>
      </c>
      <c r="C417" s="712"/>
      <c r="D417" s="712"/>
      <c r="E417" s="712"/>
      <c r="F417" s="32"/>
      <c r="G417" s="106"/>
      <c r="H417" s="714"/>
      <c r="I417" s="714"/>
      <c r="J417" s="715"/>
    </row>
    <row r="418" spans="2:10" ht="16" customHeight="1" x14ac:dyDescent="0.2">
      <c r="B418" s="712"/>
      <c r="C418" s="712"/>
      <c r="D418" s="712"/>
      <c r="E418" s="712"/>
      <c r="F418" s="32"/>
      <c r="G418" s="105"/>
      <c r="H418" s="714"/>
      <c r="I418" s="714"/>
      <c r="J418" s="715"/>
    </row>
    <row r="419" spans="2:10" ht="16" customHeight="1" x14ac:dyDescent="0.2">
      <c r="B419" s="113"/>
      <c r="C419" s="113"/>
      <c r="D419" s="113"/>
      <c r="E419" s="113"/>
      <c r="F419" s="32"/>
      <c r="G419" s="123"/>
      <c r="H419" s="100"/>
      <c r="I419" s="100"/>
      <c r="J419" s="100"/>
    </row>
    <row r="420" spans="2:10" ht="16" customHeight="1" x14ac:dyDescent="0.2">
      <c r="B420" s="721" t="s">
        <v>599</v>
      </c>
      <c r="C420" s="721"/>
      <c r="D420" s="721"/>
      <c r="E420" s="721"/>
      <c r="F420" s="32"/>
      <c r="G420" s="106"/>
      <c r="H420" s="714" t="s">
        <v>482</v>
      </c>
      <c r="I420" s="714"/>
      <c r="J420" s="715"/>
    </row>
    <row r="421" spans="2:10" ht="16" customHeight="1" x14ac:dyDescent="0.2">
      <c r="B421" s="712" t="s">
        <v>600</v>
      </c>
      <c r="C421" s="712"/>
      <c r="D421" s="712"/>
      <c r="E421" s="712"/>
      <c r="F421" s="32"/>
      <c r="G421" s="106"/>
      <c r="H421" s="714"/>
      <c r="I421" s="714"/>
      <c r="J421" s="715"/>
    </row>
    <row r="422" spans="2:10" ht="16" customHeight="1" x14ac:dyDescent="0.2">
      <c r="B422" s="712"/>
      <c r="C422" s="712"/>
      <c r="D422" s="712"/>
      <c r="E422" s="712"/>
      <c r="F422" s="32"/>
      <c r="G422" s="105"/>
      <c r="H422" s="714"/>
      <c r="I422" s="714"/>
      <c r="J422" s="715"/>
    </row>
    <row r="423" spans="2:10" ht="16" customHeight="1" x14ac:dyDescent="0.2">
      <c r="F423" s="32"/>
      <c r="G423" s="105"/>
      <c r="H423" s="105"/>
      <c r="I423" s="105"/>
      <c r="J423" s="106"/>
    </row>
    <row r="424" spans="2:10" ht="16" customHeight="1" x14ac:dyDescent="0.2">
      <c r="B424" s="111" t="s">
        <v>615</v>
      </c>
      <c r="C424" s="111"/>
      <c r="D424" s="111"/>
      <c r="E424" s="111"/>
      <c r="F424" s="32"/>
      <c r="G424" s="106"/>
      <c r="H424" s="714" t="s">
        <v>482</v>
      </c>
      <c r="I424" s="714"/>
      <c r="J424" s="715"/>
    </row>
    <row r="425" spans="2:10" ht="16" customHeight="1" x14ac:dyDescent="0.2">
      <c r="B425" s="712" t="s">
        <v>616</v>
      </c>
      <c r="C425" s="712"/>
      <c r="D425" s="712"/>
      <c r="E425" s="712"/>
      <c r="F425" s="32"/>
      <c r="G425" s="106"/>
      <c r="H425" s="714"/>
      <c r="I425" s="714"/>
      <c r="J425" s="715"/>
    </row>
    <row r="426" spans="2:10" ht="16" customHeight="1" x14ac:dyDescent="0.2">
      <c r="B426" s="712"/>
      <c r="C426" s="712"/>
      <c r="D426" s="712"/>
      <c r="E426" s="712"/>
      <c r="F426" s="32"/>
      <c r="G426" s="32"/>
      <c r="H426" s="714"/>
      <c r="I426" s="714"/>
      <c r="J426" s="715"/>
    </row>
    <row r="427" spans="2:10" ht="16" customHeight="1" x14ac:dyDescent="0.2">
      <c r="B427" s="32"/>
      <c r="C427" s="32"/>
      <c r="D427" s="32"/>
      <c r="E427" s="32"/>
      <c r="F427" s="32"/>
      <c r="G427" s="32"/>
    </row>
    <row r="428" spans="2:10" ht="16" customHeight="1" x14ac:dyDescent="0.2">
      <c r="B428" s="735" t="s">
        <v>604</v>
      </c>
      <c r="C428" s="720"/>
      <c r="D428" s="720"/>
      <c r="E428" s="720"/>
      <c r="F428" s="32"/>
      <c r="G428" s="121"/>
      <c r="H428" s="714" t="s">
        <v>482</v>
      </c>
      <c r="I428" s="714"/>
      <c r="J428" s="715"/>
    </row>
    <row r="429" spans="2:10" ht="16" customHeight="1" x14ac:dyDescent="0.2">
      <c r="B429" s="722" t="s">
        <v>617</v>
      </c>
      <c r="C429" s="723"/>
      <c r="D429" s="723"/>
      <c r="E429" s="723"/>
      <c r="F429" s="723"/>
      <c r="G429" s="133"/>
      <c r="H429" s="714"/>
      <c r="I429" s="714"/>
      <c r="J429" s="715"/>
    </row>
    <row r="430" spans="2:10" ht="16" customHeight="1" x14ac:dyDescent="0.2">
      <c r="B430" s="722"/>
      <c r="C430" s="723"/>
      <c r="D430" s="723"/>
      <c r="E430" s="723"/>
      <c r="F430" s="723"/>
      <c r="G430" s="121"/>
      <c r="H430" s="714"/>
      <c r="I430" s="714"/>
      <c r="J430" s="715"/>
    </row>
    <row r="431" spans="2:10" ht="16" customHeight="1" x14ac:dyDescent="0.2">
      <c r="B431" s="126"/>
      <c r="C431" s="126"/>
      <c r="D431" s="126"/>
      <c r="E431" s="106"/>
      <c r="F431" s="106"/>
      <c r="G431" s="106"/>
      <c r="H431" s="106"/>
      <c r="I431" s="106"/>
      <c r="J431" s="106"/>
    </row>
    <row r="432" spans="2:10" ht="16" customHeight="1" x14ac:dyDescent="0.2">
      <c r="B432" s="111" t="s">
        <v>618</v>
      </c>
      <c r="C432" s="111"/>
      <c r="D432" s="111"/>
      <c r="E432" s="111"/>
      <c r="F432" s="111"/>
      <c r="G432" s="106"/>
      <c r="H432" s="714" t="s">
        <v>482</v>
      </c>
      <c r="I432" s="714"/>
      <c r="J432" s="715"/>
    </row>
    <row r="433" spans="2:17" ht="16" customHeight="1" x14ac:dyDescent="0.2">
      <c r="B433" s="712" t="s">
        <v>619</v>
      </c>
      <c r="C433" s="712"/>
      <c r="D433" s="712"/>
      <c r="E433" s="712"/>
      <c r="F433" s="32"/>
      <c r="G433" s="106"/>
      <c r="H433" s="714"/>
      <c r="I433" s="714"/>
      <c r="J433" s="715"/>
    </row>
    <row r="434" spans="2:17" ht="16" customHeight="1" x14ac:dyDescent="0.2">
      <c r="B434" s="712"/>
      <c r="C434" s="712"/>
      <c r="D434" s="712"/>
      <c r="E434" s="712"/>
      <c r="F434" s="32"/>
      <c r="G434" s="105"/>
      <c r="H434" s="714"/>
      <c r="I434" s="714"/>
      <c r="J434" s="715"/>
    </row>
    <row r="435" spans="2:17" ht="16" customHeight="1" thickBot="1" x14ac:dyDescent="0.25">
      <c r="B435" s="149"/>
      <c r="C435" s="149"/>
      <c r="D435" s="149"/>
      <c r="E435" s="149"/>
      <c r="F435" s="149"/>
      <c r="G435" s="150"/>
      <c r="H435" s="151"/>
      <c r="I435" s="151"/>
      <c r="J435" s="151"/>
      <c r="K435" s="152"/>
      <c r="L435" s="152"/>
      <c r="M435" s="152"/>
      <c r="N435" s="152"/>
      <c r="O435" s="152"/>
      <c r="P435" s="152"/>
      <c r="Q435" s="152"/>
    </row>
    <row r="436" spans="2:17" ht="16" customHeight="1" thickTop="1" x14ac:dyDescent="0.2">
      <c r="B436" s="153"/>
      <c r="C436" s="153"/>
      <c r="D436" s="153"/>
      <c r="E436" s="153"/>
      <c r="F436" s="153"/>
      <c r="H436" s="126"/>
      <c r="I436" s="126"/>
      <c r="J436" s="126"/>
      <c r="K436" s="106"/>
      <c r="L436" s="106"/>
      <c r="M436" s="106"/>
      <c r="N436" s="106"/>
      <c r="O436" s="106"/>
      <c r="P436" s="106"/>
      <c r="Q436" s="106"/>
    </row>
    <row r="437" spans="2:17" ht="16" customHeight="1" thickBot="1" x14ac:dyDescent="0.25">
      <c r="B437" s="726" t="s">
        <v>150</v>
      </c>
      <c r="C437" s="726"/>
      <c r="D437" s="726"/>
      <c r="E437" s="726"/>
      <c r="F437" s="726"/>
      <c r="G437" s="726"/>
      <c r="H437" s="726"/>
      <c r="I437" s="726"/>
      <c r="J437" s="726"/>
      <c r="K437" s="726"/>
      <c r="L437" s="726"/>
      <c r="M437" s="726"/>
      <c r="N437" s="726"/>
      <c r="O437" s="726"/>
      <c r="P437" s="726"/>
      <c r="Q437" s="726"/>
    </row>
    <row r="438" spans="2:17" ht="16" customHeight="1" thickTop="1" x14ac:dyDescent="0.2">
      <c r="B438" s="126"/>
      <c r="C438" s="126"/>
      <c r="D438" s="126"/>
      <c r="E438" s="106"/>
      <c r="F438" s="106"/>
      <c r="G438" s="106"/>
      <c r="H438" s="106"/>
      <c r="I438" s="106"/>
      <c r="J438" s="106"/>
    </row>
    <row r="439" spans="2:17" ht="16" customHeight="1" x14ac:dyDescent="0.2">
      <c r="B439" s="111" t="s">
        <v>620</v>
      </c>
      <c r="C439" s="111"/>
      <c r="D439" s="111"/>
      <c r="E439" s="111"/>
      <c r="F439" s="32"/>
      <c r="G439" s="121"/>
      <c r="H439" s="714" t="s">
        <v>482</v>
      </c>
      <c r="I439" s="714"/>
      <c r="J439" s="715"/>
    </row>
    <row r="440" spans="2:17" ht="16" customHeight="1" x14ac:dyDescent="0.2">
      <c r="B440" s="712" t="s">
        <v>621</v>
      </c>
      <c r="C440" s="712"/>
      <c r="D440" s="712"/>
      <c r="E440" s="712"/>
      <c r="F440" s="32"/>
      <c r="G440" s="121"/>
      <c r="H440" s="714"/>
      <c r="I440" s="714"/>
      <c r="J440" s="715"/>
    </row>
    <row r="441" spans="2:17" ht="16" customHeight="1" x14ac:dyDescent="0.2">
      <c r="B441" s="712"/>
      <c r="C441" s="712"/>
      <c r="D441" s="712"/>
      <c r="E441" s="712"/>
      <c r="F441" s="32"/>
      <c r="G441" s="121"/>
      <c r="H441" s="714"/>
      <c r="I441" s="714"/>
      <c r="J441" s="715"/>
    </row>
    <row r="442" spans="2:17" ht="16" customHeight="1" x14ac:dyDescent="0.2">
      <c r="F442" s="32"/>
      <c r="G442" s="105"/>
      <c r="H442" s="105"/>
      <c r="I442" s="105"/>
      <c r="J442" s="106"/>
    </row>
    <row r="443" spans="2:17" ht="16" customHeight="1" x14ac:dyDescent="0.2">
      <c r="B443" s="111" t="s">
        <v>622</v>
      </c>
      <c r="C443" s="111"/>
      <c r="D443" s="111"/>
      <c r="E443" s="111"/>
      <c r="F443" s="32"/>
      <c r="G443" s="121"/>
      <c r="H443" s="714" t="s">
        <v>482</v>
      </c>
      <c r="I443" s="714"/>
      <c r="J443" s="715"/>
    </row>
    <row r="444" spans="2:17" ht="16" customHeight="1" x14ac:dyDescent="0.2">
      <c r="B444" s="716" t="s">
        <v>623</v>
      </c>
      <c r="C444" s="712"/>
      <c r="D444" s="712"/>
      <c r="E444" s="712"/>
      <c r="F444" s="32"/>
      <c r="G444" s="133"/>
      <c r="H444" s="714"/>
      <c r="I444" s="714"/>
      <c r="J444" s="715"/>
    </row>
    <row r="445" spans="2:17" ht="16" customHeight="1" x14ac:dyDescent="0.2">
      <c r="B445" s="716"/>
      <c r="C445" s="712"/>
      <c r="D445" s="712"/>
      <c r="E445" s="712"/>
      <c r="F445" s="32"/>
      <c r="G445" s="121"/>
      <c r="H445" s="714"/>
      <c r="I445" s="714"/>
      <c r="J445" s="715"/>
    </row>
    <row r="446" spans="2:17" ht="16" customHeight="1" x14ac:dyDescent="0.2"/>
    <row r="447" spans="2:17" ht="16" customHeight="1" x14ac:dyDescent="0.2">
      <c r="B447" s="111" t="s">
        <v>541</v>
      </c>
      <c r="C447" s="111"/>
      <c r="D447" s="111"/>
      <c r="E447" s="111"/>
      <c r="F447" s="32"/>
      <c r="G447" s="121"/>
      <c r="H447" s="714" t="s">
        <v>482</v>
      </c>
      <c r="I447" s="714"/>
      <c r="J447" s="715"/>
    </row>
    <row r="448" spans="2:17" ht="16" customHeight="1" x14ac:dyDescent="0.2">
      <c r="B448" s="716" t="s">
        <v>624</v>
      </c>
      <c r="C448" s="712"/>
      <c r="D448" s="712"/>
      <c r="E448" s="712"/>
      <c r="F448" s="32"/>
      <c r="G448" s="121"/>
      <c r="H448" s="714"/>
      <c r="I448" s="714"/>
      <c r="J448" s="715"/>
    </row>
    <row r="449" spans="2:17" ht="16" customHeight="1" x14ac:dyDescent="0.2">
      <c r="B449" s="716"/>
      <c r="C449" s="712"/>
      <c r="D449" s="712"/>
      <c r="E449" s="712"/>
      <c r="F449" s="32"/>
      <c r="G449" s="121"/>
      <c r="H449" s="714"/>
      <c r="I449" s="714"/>
      <c r="J449" s="715"/>
    </row>
    <row r="450" spans="2:17" ht="16" customHeight="1" x14ac:dyDescent="0.2">
      <c r="B450" s="113"/>
      <c r="C450" s="113"/>
      <c r="D450" s="113"/>
      <c r="E450" s="113"/>
      <c r="F450" s="32"/>
      <c r="G450" s="123"/>
      <c r="H450" s="100"/>
      <c r="I450" s="100"/>
      <c r="J450" s="100"/>
    </row>
    <row r="451" spans="2:17" ht="16" customHeight="1" x14ac:dyDescent="0.2">
      <c r="B451" s="114" t="s">
        <v>492</v>
      </c>
      <c r="C451" s="111"/>
      <c r="D451" s="111"/>
      <c r="E451" s="111"/>
      <c r="F451" s="32"/>
      <c r="G451" s="106"/>
      <c r="H451" s="714" t="s">
        <v>482</v>
      </c>
      <c r="I451" s="714"/>
      <c r="J451" s="715"/>
    </row>
    <row r="452" spans="2:17" ht="16" customHeight="1" x14ac:dyDescent="0.2">
      <c r="B452" s="712" t="s">
        <v>625</v>
      </c>
      <c r="C452" s="712"/>
      <c r="D452" s="712"/>
      <c r="E452" s="712"/>
      <c r="F452" s="32"/>
      <c r="G452" s="106"/>
      <c r="H452" s="714"/>
      <c r="I452" s="714"/>
      <c r="J452" s="715"/>
    </row>
    <row r="453" spans="2:17" ht="16" customHeight="1" x14ac:dyDescent="0.2">
      <c r="B453" s="712"/>
      <c r="C453" s="712"/>
      <c r="D453" s="712"/>
      <c r="E453" s="712"/>
      <c r="F453" s="32"/>
      <c r="G453" s="105"/>
      <c r="H453" s="714"/>
      <c r="I453" s="714"/>
      <c r="J453" s="715"/>
    </row>
    <row r="454" spans="2:17" ht="16" customHeight="1" x14ac:dyDescent="0.2">
      <c r="B454" s="126"/>
      <c r="C454" s="126"/>
      <c r="D454" s="126"/>
      <c r="E454" s="106"/>
      <c r="F454" s="106"/>
      <c r="G454" s="106"/>
      <c r="H454" s="106"/>
      <c r="I454" s="106"/>
      <c r="J454" s="106"/>
    </row>
    <row r="455" spans="2:17" ht="16" customHeight="1" x14ac:dyDescent="0.2">
      <c r="B455" s="721" t="s">
        <v>494</v>
      </c>
      <c r="C455" s="721"/>
      <c r="D455" s="721"/>
      <c r="E455" s="721"/>
      <c r="F455" s="32"/>
      <c r="G455" s="121"/>
      <c r="H455" s="714" t="s">
        <v>482</v>
      </c>
      <c r="I455" s="714"/>
      <c r="J455" s="715"/>
    </row>
    <row r="456" spans="2:17" ht="16" customHeight="1" x14ac:dyDescent="0.2">
      <c r="B456" s="712" t="s">
        <v>626</v>
      </c>
      <c r="C456" s="712"/>
      <c r="D456" s="712"/>
      <c r="E456" s="712"/>
      <c r="F456" s="32"/>
      <c r="G456" s="121"/>
      <c r="H456" s="714"/>
      <c r="I456" s="714"/>
      <c r="J456" s="715"/>
    </row>
    <row r="457" spans="2:17" ht="16" customHeight="1" x14ac:dyDescent="0.2">
      <c r="B457" s="712"/>
      <c r="C457" s="712"/>
      <c r="D457" s="712"/>
      <c r="E457" s="712"/>
      <c r="F457" s="32"/>
      <c r="G457" s="121"/>
      <c r="H457" s="714"/>
      <c r="I457" s="714"/>
      <c r="J457" s="715"/>
    </row>
    <row r="458" spans="2:17" ht="16" customHeight="1" x14ac:dyDescent="0.2">
      <c r="F458" s="32"/>
      <c r="G458" s="105"/>
      <c r="H458" s="105"/>
      <c r="I458" s="105"/>
      <c r="J458" s="106"/>
    </row>
    <row r="459" spans="2:17" ht="16" customHeight="1" x14ac:dyDescent="0.2">
      <c r="B459" s="125" t="s">
        <v>532</v>
      </c>
      <c r="C459" s="125"/>
      <c r="D459" s="125"/>
      <c r="E459" s="125"/>
      <c r="F459" s="134"/>
      <c r="G459" s="135"/>
      <c r="H459" s="714" t="s">
        <v>482</v>
      </c>
      <c r="I459" s="714"/>
      <c r="J459" s="715"/>
    </row>
    <row r="460" spans="2:17" ht="16" customHeight="1" x14ac:dyDescent="0.2">
      <c r="B460" s="723" t="s">
        <v>627</v>
      </c>
      <c r="C460" s="723"/>
      <c r="D460" s="723"/>
      <c r="E460" s="723"/>
      <c r="F460" s="134"/>
      <c r="G460" s="135"/>
      <c r="H460" s="714"/>
      <c r="I460" s="714"/>
      <c r="J460" s="715"/>
    </row>
    <row r="461" spans="2:17" ht="16" customHeight="1" x14ac:dyDescent="0.2">
      <c r="B461" s="723"/>
      <c r="C461" s="723"/>
      <c r="D461" s="723"/>
      <c r="E461" s="723"/>
      <c r="F461" s="134"/>
      <c r="G461" s="134"/>
      <c r="H461" s="714"/>
      <c r="I461" s="714"/>
      <c r="J461" s="715"/>
    </row>
    <row r="462" spans="2:17" ht="16" customHeight="1" thickBot="1" x14ac:dyDescent="0.25">
      <c r="B462" s="132"/>
      <c r="C462" s="132"/>
      <c r="D462" s="132"/>
      <c r="E462" s="132"/>
      <c r="F462" s="132"/>
      <c r="G462" s="132"/>
      <c r="H462" s="118"/>
      <c r="I462" s="118"/>
      <c r="J462" s="118"/>
      <c r="K462" s="119"/>
      <c r="L462" s="119"/>
      <c r="M462" s="119"/>
      <c r="N462" s="119"/>
      <c r="O462" s="119"/>
      <c r="P462" s="119"/>
      <c r="Q462" s="119"/>
    </row>
    <row r="463" spans="2:17" ht="16" customHeight="1" thickTop="1" x14ac:dyDescent="0.2"/>
    <row r="464" spans="2:17" ht="16" customHeight="1" thickBot="1" x14ac:dyDescent="0.25">
      <c r="B464" s="726" t="s">
        <v>158</v>
      </c>
      <c r="C464" s="726"/>
      <c r="D464" s="726"/>
      <c r="E464" s="726"/>
      <c r="F464" s="726"/>
      <c r="G464" s="726"/>
      <c r="H464" s="726"/>
      <c r="I464" s="726"/>
      <c r="J464" s="726"/>
      <c r="K464" s="726"/>
      <c r="L464" s="726"/>
      <c r="M464" s="726"/>
      <c r="N464" s="726"/>
      <c r="O464" s="726"/>
      <c r="P464" s="726"/>
      <c r="Q464" s="726"/>
    </row>
    <row r="465" spans="2:10" ht="16" customHeight="1" thickTop="1" x14ac:dyDescent="0.2"/>
    <row r="466" spans="2:10" ht="16" customHeight="1" x14ac:dyDescent="0.2">
      <c r="B466" s="114" t="s">
        <v>535</v>
      </c>
      <c r="C466" s="111"/>
      <c r="D466" s="111"/>
      <c r="E466" s="111"/>
      <c r="F466" s="32"/>
      <c r="G466" s="106"/>
      <c r="H466" s="714" t="s">
        <v>482</v>
      </c>
      <c r="I466" s="714"/>
      <c r="J466" s="715"/>
    </row>
    <row r="467" spans="2:10" ht="16" customHeight="1" x14ac:dyDescent="0.2">
      <c r="B467" s="716" t="s">
        <v>628</v>
      </c>
      <c r="C467" s="712"/>
      <c r="D467" s="712"/>
      <c r="E467" s="712"/>
      <c r="F467" s="712"/>
      <c r="G467" s="106"/>
      <c r="H467" s="714"/>
      <c r="I467" s="714"/>
      <c r="J467" s="715"/>
    </row>
    <row r="468" spans="2:10" ht="16" customHeight="1" x14ac:dyDescent="0.2">
      <c r="B468" s="716"/>
      <c r="C468" s="712"/>
      <c r="D468" s="712"/>
      <c r="E468" s="712"/>
      <c r="F468" s="712"/>
      <c r="G468" s="105"/>
      <c r="H468" s="714"/>
      <c r="I468" s="714"/>
      <c r="J468" s="715"/>
    </row>
    <row r="469" spans="2:10" ht="16" customHeight="1" x14ac:dyDescent="0.2">
      <c r="B469" s="113"/>
      <c r="C469" s="113"/>
      <c r="D469" s="113"/>
      <c r="E469" s="113"/>
      <c r="F469" s="32"/>
      <c r="G469" s="123"/>
      <c r="H469" s="100"/>
      <c r="I469" s="100"/>
      <c r="J469" s="100"/>
    </row>
    <row r="470" spans="2:10" ht="16" customHeight="1" x14ac:dyDescent="0.2">
      <c r="B470" s="111" t="s">
        <v>541</v>
      </c>
      <c r="C470" s="111"/>
      <c r="D470" s="111"/>
      <c r="E470" s="111"/>
      <c r="F470" s="32"/>
      <c r="G470" s="121"/>
      <c r="H470" s="714" t="s">
        <v>482</v>
      </c>
      <c r="I470" s="714"/>
      <c r="J470" s="715"/>
    </row>
    <row r="471" spans="2:10" ht="16" customHeight="1" x14ac:dyDescent="0.2">
      <c r="B471" s="712" t="s">
        <v>629</v>
      </c>
      <c r="C471" s="712"/>
      <c r="D471" s="712"/>
      <c r="E471" s="712"/>
      <c r="F471" s="712"/>
      <c r="G471" s="121"/>
      <c r="H471" s="714"/>
      <c r="I471" s="714"/>
      <c r="J471" s="715"/>
    </row>
    <row r="472" spans="2:10" ht="16" customHeight="1" x14ac:dyDescent="0.2">
      <c r="B472" s="712"/>
      <c r="C472" s="712"/>
      <c r="D472" s="712"/>
      <c r="E472" s="712"/>
      <c r="F472" s="712"/>
      <c r="G472" s="121"/>
      <c r="H472" s="714"/>
      <c r="I472" s="714"/>
      <c r="J472" s="715"/>
    </row>
    <row r="473" spans="2:10" ht="16" customHeight="1" x14ac:dyDescent="0.2">
      <c r="B473" s="32"/>
      <c r="C473" s="32"/>
      <c r="D473" s="32"/>
      <c r="E473" s="32"/>
      <c r="F473" s="32"/>
      <c r="G473" s="32"/>
      <c r="H473" s="100"/>
      <c r="I473" s="100"/>
      <c r="J473" s="100"/>
    </row>
    <row r="474" spans="2:10" ht="16" customHeight="1" x14ac:dyDescent="0.2">
      <c r="B474" s="721" t="s">
        <v>594</v>
      </c>
      <c r="C474" s="721"/>
      <c r="D474" s="721"/>
      <c r="E474" s="721"/>
      <c r="F474" s="32"/>
      <c r="G474" s="32"/>
      <c r="H474" s="714" t="s">
        <v>482</v>
      </c>
      <c r="I474" s="714"/>
      <c r="J474" s="715"/>
    </row>
    <row r="475" spans="2:10" ht="16" customHeight="1" x14ac:dyDescent="0.2">
      <c r="B475" s="712" t="s">
        <v>630</v>
      </c>
      <c r="C475" s="712"/>
      <c r="D475" s="712"/>
      <c r="E475" s="712"/>
      <c r="F475" s="32"/>
      <c r="G475" s="136"/>
      <c r="H475" s="714"/>
      <c r="I475" s="714"/>
      <c r="J475" s="715"/>
    </row>
    <row r="476" spans="2:10" ht="16" customHeight="1" x14ac:dyDescent="0.2">
      <c r="B476" s="712"/>
      <c r="C476" s="712"/>
      <c r="D476" s="712"/>
      <c r="E476" s="712"/>
      <c r="F476" s="32"/>
      <c r="G476" s="32"/>
      <c r="H476" s="714"/>
      <c r="I476" s="714"/>
      <c r="J476" s="715"/>
    </row>
    <row r="477" spans="2:10" ht="16" customHeight="1" x14ac:dyDescent="0.2">
      <c r="F477" s="32"/>
      <c r="G477" s="105"/>
      <c r="H477" s="105"/>
      <c r="I477" s="105"/>
      <c r="J477" s="106"/>
    </row>
    <row r="478" spans="2:10" ht="16" customHeight="1" x14ac:dyDescent="0.2">
      <c r="B478" s="720" t="s">
        <v>510</v>
      </c>
      <c r="C478" s="720"/>
      <c r="D478" s="720"/>
      <c r="E478" s="720"/>
      <c r="F478" s="32"/>
      <c r="G478" s="106"/>
      <c r="H478" s="714" t="s">
        <v>482</v>
      </c>
      <c r="I478" s="714"/>
      <c r="J478" s="715"/>
    </row>
    <row r="479" spans="2:10" ht="16" customHeight="1" x14ac:dyDescent="0.2">
      <c r="B479" s="712" t="s">
        <v>552</v>
      </c>
      <c r="C479" s="712"/>
      <c r="D479" s="712"/>
      <c r="E479" s="712"/>
      <c r="F479" s="32"/>
      <c r="G479" s="106"/>
      <c r="H479" s="714"/>
      <c r="I479" s="714"/>
      <c r="J479" s="715"/>
    </row>
    <row r="480" spans="2:10" ht="16" customHeight="1" x14ac:dyDescent="0.2">
      <c r="B480" s="712"/>
      <c r="C480" s="712"/>
      <c r="D480" s="712"/>
      <c r="E480" s="712"/>
      <c r="F480" s="32"/>
      <c r="G480" s="32"/>
      <c r="H480" s="714"/>
      <c r="I480" s="714"/>
      <c r="J480" s="715"/>
    </row>
    <row r="481" spans="1:17" ht="16" customHeight="1" x14ac:dyDescent="0.2">
      <c r="F481" s="32"/>
      <c r="G481" s="105"/>
      <c r="H481" s="105"/>
      <c r="I481" s="105"/>
      <c r="J481" s="106"/>
    </row>
    <row r="482" spans="1:17" ht="16" customHeight="1" x14ac:dyDescent="0.2">
      <c r="B482" s="125" t="s">
        <v>604</v>
      </c>
      <c r="C482" s="111"/>
      <c r="D482" s="111"/>
      <c r="E482" s="111"/>
      <c r="F482" s="32"/>
      <c r="G482" s="106"/>
      <c r="H482" s="714" t="s">
        <v>482</v>
      </c>
      <c r="I482" s="714"/>
      <c r="J482" s="715"/>
    </row>
    <row r="483" spans="1:17" ht="16" customHeight="1" x14ac:dyDescent="0.2">
      <c r="B483" s="712" t="s">
        <v>631</v>
      </c>
      <c r="C483" s="712"/>
      <c r="D483" s="712"/>
      <c r="E483" s="712"/>
      <c r="F483" s="712"/>
      <c r="G483" s="106"/>
      <c r="H483" s="714"/>
      <c r="I483" s="714"/>
      <c r="J483" s="715"/>
    </row>
    <row r="484" spans="1:17" s="157" customFormat="1" ht="16" customHeight="1" thickBot="1" x14ac:dyDescent="0.25">
      <c r="A484" s="32"/>
      <c r="B484" s="712"/>
      <c r="C484" s="712"/>
      <c r="D484" s="712"/>
      <c r="E484" s="712"/>
      <c r="F484" s="712"/>
      <c r="G484" s="105"/>
      <c r="H484" s="714"/>
      <c r="I484" s="714"/>
      <c r="J484" s="715"/>
      <c r="K484" s="32"/>
      <c r="L484" s="32"/>
      <c r="M484" s="32"/>
      <c r="N484" s="32"/>
      <c r="O484" s="32"/>
      <c r="P484" s="32"/>
      <c r="Q484" s="32"/>
    </row>
    <row r="485" spans="1:17" ht="16" customHeight="1" x14ac:dyDescent="0.2">
      <c r="B485" s="32"/>
      <c r="C485" s="32"/>
      <c r="D485" s="32"/>
      <c r="E485" s="32"/>
      <c r="F485" s="32"/>
      <c r="G485" s="32"/>
      <c r="I485" s="100"/>
      <c r="J485" s="100"/>
      <c r="K485" s="100"/>
    </row>
    <row r="486" spans="1:17" ht="16" customHeight="1" thickBot="1" x14ac:dyDescent="0.25">
      <c r="B486" s="154"/>
      <c r="C486" s="154"/>
      <c r="D486" s="154"/>
      <c r="E486" s="154"/>
      <c r="F486" s="154"/>
      <c r="G486" s="154"/>
      <c r="H486" s="155"/>
      <c r="I486" s="155"/>
      <c r="J486" s="155"/>
      <c r="K486" s="156"/>
      <c r="L486" s="156"/>
      <c r="M486" s="156"/>
      <c r="N486" s="156"/>
      <c r="O486" s="156"/>
      <c r="P486" s="156"/>
      <c r="Q486" s="156"/>
    </row>
    <row r="487" spans="1:17" ht="16" customHeight="1" x14ac:dyDescent="0.2">
      <c r="H487" s="126"/>
      <c r="I487" s="126"/>
      <c r="J487" s="126"/>
      <c r="K487" s="106"/>
      <c r="L487" s="106"/>
      <c r="M487" s="106"/>
      <c r="N487" s="106"/>
      <c r="O487" s="106"/>
      <c r="P487" s="106"/>
      <c r="Q487" s="106"/>
    </row>
    <row r="488" spans="1:17" ht="16" customHeight="1" x14ac:dyDescent="0.2">
      <c r="B488" s="736" t="s">
        <v>632</v>
      </c>
      <c r="C488" s="736"/>
      <c r="D488" s="736"/>
      <c r="E488" s="736"/>
      <c r="F488" s="736"/>
      <c r="G488" s="736"/>
      <c r="H488" s="736"/>
      <c r="I488" s="736"/>
      <c r="J488" s="736"/>
      <c r="K488" s="736"/>
      <c r="L488" s="736"/>
      <c r="M488" s="736"/>
      <c r="N488" s="736"/>
      <c r="O488" s="736"/>
      <c r="P488" s="736"/>
      <c r="Q488" s="736"/>
    </row>
    <row r="489" spans="1:17" ht="16" customHeight="1" x14ac:dyDescent="0.2">
      <c r="B489" s="737"/>
      <c r="C489" s="737"/>
      <c r="D489" s="737"/>
      <c r="E489" s="737"/>
      <c r="F489" s="737"/>
      <c r="G489" s="737"/>
      <c r="H489" s="737"/>
      <c r="I489" s="737"/>
      <c r="J489" s="737"/>
      <c r="K489" s="737"/>
      <c r="L489" s="737"/>
      <c r="M489" s="737"/>
      <c r="N489" s="737"/>
      <c r="O489" s="737"/>
      <c r="P489" s="737"/>
      <c r="Q489" s="737"/>
    </row>
    <row r="490" spans="1:17" ht="16" customHeight="1" x14ac:dyDescent="0.2">
      <c r="B490" s="89"/>
      <c r="C490" s="89"/>
      <c r="D490" s="89"/>
      <c r="E490" s="89"/>
      <c r="F490" s="89"/>
      <c r="G490" s="89"/>
      <c r="H490" s="23"/>
      <c r="I490" s="23"/>
      <c r="J490" s="23"/>
      <c r="K490" s="23"/>
      <c r="M490" s="26"/>
      <c r="N490" s="26"/>
      <c r="O490" s="26"/>
      <c r="P490" s="26"/>
      <c r="Q490" s="26"/>
    </row>
    <row r="491" spans="1:17" ht="16" customHeight="1" thickBot="1" x14ac:dyDescent="0.25">
      <c r="B491" s="731" t="s">
        <v>259</v>
      </c>
      <c r="C491" s="731"/>
      <c r="D491" s="731"/>
      <c r="E491" s="731"/>
      <c r="F491" s="731"/>
      <c r="G491" s="731"/>
      <c r="H491" s="731"/>
      <c r="I491" s="731"/>
      <c r="J491" s="731"/>
      <c r="K491" s="731"/>
      <c r="L491" s="731"/>
      <c r="M491" s="731"/>
      <c r="N491" s="731"/>
      <c r="O491" s="731"/>
      <c r="P491" s="731"/>
      <c r="Q491" s="731"/>
    </row>
    <row r="492" spans="1:17" ht="16" customHeight="1" thickTop="1" x14ac:dyDescent="0.2">
      <c r="B492" s="158"/>
      <c r="C492" s="158"/>
      <c r="D492" s="158"/>
      <c r="E492" s="158"/>
      <c r="F492" s="158"/>
      <c r="G492" s="158"/>
      <c r="H492" s="158"/>
      <c r="I492" s="158"/>
      <c r="J492" s="158"/>
      <c r="K492" s="158"/>
      <c r="L492" s="158"/>
      <c r="M492" s="158"/>
      <c r="N492" s="158"/>
      <c r="O492" s="158"/>
      <c r="P492" s="158"/>
      <c r="Q492" s="158"/>
    </row>
    <row r="493" spans="1:17" ht="16" customHeight="1" x14ac:dyDescent="0.2">
      <c r="B493" s="332" t="s">
        <v>258</v>
      </c>
      <c r="C493" s="158"/>
      <c r="D493" s="158"/>
      <c r="E493" s="158"/>
      <c r="F493" s="158"/>
      <c r="G493" s="158"/>
      <c r="H493" s="158"/>
      <c r="I493" s="158"/>
      <c r="J493" s="158"/>
      <c r="K493" s="158"/>
      <c r="L493" s="158"/>
      <c r="M493" s="158"/>
      <c r="N493" s="158"/>
      <c r="O493" s="158"/>
      <c r="P493" s="158"/>
      <c r="Q493" s="158"/>
    </row>
    <row r="494" spans="1:17" ht="16" customHeight="1" x14ac:dyDescent="0.2">
      <c r="F494" s="32"/>
      <c r="G494" s="105"/>
      <c r="H494" s="105"/>
      <c r="I494" s="105"/>
      <c r="J494" s="106"/>
    </row>
    <row r="495" spans="1:17" ht="16" customHeight="1" x14ac:dyDescent="0.2">
      <c r="B495" s="111" t="s">
        <v>541</v>
      </c>
      <c r="C495" s="111"/>
      <c r="D495" s="111"/>
      <c r="E495" s="111"/>
      <c r="F495" s="32"/>
      <c r="G495" s="106"/>
      <c r="H495" s="714" t="s">
        <v>482</v>
      </c>
      <c r="I495" s="714"/>
      <c r="J495" s="715"/>
    </row>
    <row r="496" spans="1:17" ht="16" customHeight="1" x14ac:dyDescent="0.2">
      <c r="B496" s="712" t="s">
        <v>633</v>
      </c>
      <c r="C496" s="712"/>
      <c r="D496" s="712"/>
      <c r="E496" s="712"/>
      <c r="F496" s="32"/>
      <c r="G496" s="106"/>
      <c r="H496" s="714"/>
      <c r="I496" s="714"/>
      <c r="J496" s="715"/>
    </row>
    <row r="497" spans="2:17" ht="16" customHeight="1" x14ac:dyDescent="0.2">
      <c r="B497" s="712"/>
      <c r="C497" s="712"/>
      <c r="D497" s="712"/>
      <c r="E497" s="712"/>
      <c r="F497" s="32"/>
      <c r="G497" s="32"/>
      <c r="H497" s="714"/>
      <c r="I497" s="714"/>
      <c r="J497" s="715"/>
    </row>
    <row r="498" spans="2:17" ht="16" customHeight="1" x14ac:dyDescent="0.2">
      <c r="B498" s="89"/>
      <c r="C498" s="89"/>
      <c r="D498" s="89"/>
      <c r="E498" s="89"/>
      <c r="F498" s="89"/>
      <c r="G498" s="89"/>
      <c r="H498" s="89"/>
      <c r="I498" s="89"/>
      <c r="J498" s="89"/>
      <c r="K498" s="89"/>
      <c r="L498" s="26"/>
      <c r="M498" s="26"/>
      <c r="N498" s="26"/>
      <c r="O498" s="26"/>
      <c r="P498" s="26"/>
      <c r="Q498" s="26"/>
    </row>
    <row r="499" spans="2:17" ht="16" customHeight="1" x14ac:dyDescent="0.2">
      <c r="B499" s="114" t="s">
        <v>634</v>
      </c>
      <c r="C499" s="111"/>
      <c r="D499" s="111"/>
      <c r="E499" s="111"/>
      <c r="F499" s="32"/>
      <c r="G499" s="121"/>
      <c r="H499" s="714" t="s">
        <v>482</v>
      </c>
      <c r="I499" s="714"/>
      <c r="J499" s="715"/>
    </row>
    <row r="500" spans="2:17" ht="16" customHeight="1" x14ac:dyDescent="0.2">
      <c r="B500" s="716" t="s">
        <v>635</v>
      </c>
      <c r="C500" s="712"/>
      <c r="D500" s="712"/>
      <c r="E500" s="712"/>
      <c r="F500" s="32"/>
      <c r="G500" s="133"/>
      <c r="H500" s="714"/>
      <c r="I500" s="714"/>
      <c r="J500" s="715"/>
    </row>
    <row r="501" spans="2:17" ht="16" customHeight="1" x14ac:dyDescent="0.2">
      <c r="B501" s="716"/>
      <c r="C501" s="712"/>
      <c r="D501" s="712"/>
      <c r="E501" s="712"/>
      <c r="F501" s="32"/>
      <c r="G501" s="121"/>
      <c r="H501" s="714"/>
      <c r="I501" s="714"/>
      <c r="J501" s="715"/>
    </row>
    <row r="502" spans="2:17" ht="16" customHeight="1" x14ac:dyDescent="0.2">
      <c r="B502" s="113"/>
      <c r="C502" s="113"/>
      <c r="D502" s="113"/>
      <c r="E502" s="113"/>
      <c r="F502" s="32"/>
      <c r="G502" s="123"/>
      <c r="H502" s="100"/>
      <c r="I502" s="100"/>
      <c r="J502" s="100"/>
    </row>
    <row r="503" spans="2:17" ht="16" customHeight="1" x14ac:dyDescent="0.2">
      <c r="B503" s="735" t="s">
        <v>510</v>
      </c>
      <c r="C503" s="720"/>
      <c r="D503" s="720"/>
      <c r="E503" s="720"/>
      <c r="F503" s="32"/>
      <c r="G503" s="106"/>
      <c r="H503" s="714" t="s">
        <v>482</v>
      </c>
      <c r="I503" s="714"/>
      <c r="J503" s="715"/>
    </row>
    <row r="504" spans="2:17" ht="16" customHeight="1" x14ac:dyDescent="0.2">
      <c r="B504" s="712" t="s">
        <v>636</v>
      </c>
      <c r="C504" s="712"/>
      <c r="D504" s="712"/>
      <c r="E504" s="712"/>
      <c r="F504" s="32"/>
      <c r="G504" s="106"/>
      <c r="H504" s="714"/>
      <c r="I504" s="714"/>
      <c r="J504" s="715"/>
    </row>
    <row r="505" spans="2:17" ht="16" customHeight="1" x14ac:dyDescent="0.2">
      <c r="B505" s="712"/>
      <c r="C505" s="712"/>
      <c r="D505" s="712"/>
      <c r="E505" s="712"/>
      <c r="F505" s="32"/>
      <c r="G505" s="105"/>
      <c r="H505" s="714"/>
      <c r="I505" s="714"/>
      <c r="J505" s="715"/>
    </row>
    <row r="506" spans="2:17" ht="16" customHeight="1" thickBot="1" x14ac:dyDescent="0.25">
      <c r="B506" s="159"/>
      <c r="C506" s="159"/>
      <c r="D506" s="159"/>
      <c r="E506" s="159"/>
      <c r="F506" s="159"/>
      <c r="G506" s="117"/>
      <c r="H506" s="160"/>
      <c r="I506" s="160"/>
      <c r="J506" s="160"/>
      <c r="K506" s="160"/>
      <c r="L506" s="129"/>
      <c r="M506" s="129"/>
      <c r="N506" s="129"/>
      <c r="O506" s="161"/>
      <c r="P506" s="161"/>
      <c r="Q506" s="161"/>
    </row>
    <row r="507" spans="2:17" ht="16" customHeight="1" thickTop="1" x14ac:dyDescent="0.2">
      <c r="B507" s="89"/>
      <c r="C507" s="89"/>
      <c r="D507" s="89"/>
      <c r="E507" s="89"/>
      <c r="F507" s="89"/>
      <c r="G507" s="89"/>
      <c r="H507" s="23"/>
      <c r="I507" s="23"/>
      <c r="J507" s="23"/>
      <c r="K507" s="23"/>
      <c r="M507" s="26"/>
      <c r="N507" s="26"/>
      <c r="O507" s="26"/>
      <c r="P507" s="26"/>
      <c r="Q507" s="26"/>
    </row>
    <row r="508" spans="2:17" ht="16" customHeight="1" thickBot="1" x14ac:dyDescent="0.25">
      <c r="B508" s="731" t="s">
        <v>637</v>
      </c>
      <c r="C508" s="731"/>
      <c r="D508" s="731"/>
      <c r="E508" s="731"/>
      <c r="F508" s="731"/>
      <c r="G508" s="731"/>
      <c r="H508" s="731"/>
      <c r="I508" s="731"/>
      <c r="J508" s="731"/>
      <c r="K508" s="731"/>
      <c r="L508" s="731"/>
      <c r="M508" s="731"/>
      <c r="N508" s="731"/>
      <c r="O508" s="731"/>
      <c r="P508" s="731"/>
      <c r="Q508" s="731"/>
    </row>
    <row r="509" spans="2:17" ht="16" customHeight="1" thickTop="1" x14ac:dyDescent="0.2">
      <c r="B509" s="113"/>
      <c r="C509" s="113"/>
      <c r="D509" s="113"/>
      <c r="E509" s="113"/>
      <c r="F509" s="32"/>
      <c r="G509" s="123"/>
      <c r="H509" s="100"/>
      <c r="I509" s="100"/>
      <c r="J509" s="100"/>
    </row>
    <row r="510" spans="2:17" ht="16" customHeight="1" x14ac:dyDescent="0.2">
      <c r="B510" s="721" t="s">
        <v>638</v>
      </c>
      <c r="C510" s="721"/>
      <c r="D510" s="721"/>
      <c r="E510" s="721"/>
      <c r="F510" s="32"/>
      <c r="G510" s="106"/>
      <c r="H510" s="714" t="s">
        <v>482</v>
      </c>
      <c r="I510" s="714"/>
      <c r="J510" s="715"/>
    </row>
    <row r="511" spans="2:17" ht="16" customHeight="1" x14ac:dyDescent="0.2">
      <c r="B511" s="712" t="s">
        <v>639</v>
      </c>
      <c r="C511" s="712"/>
      <c r="D511" s="712"/>
      <c r="E511" s="712"/>
      <c r="F511" s="32"/>
      <c r="G511" s="106"/>
      <c r="H511" s="714"/>
      <c r="I511" s="714"/>
      <c r="J511" s="715"/>
    </row>
    <row r="512" spans="2:17" ht="16" customHeight="1" x14ac:dyDescent="0.2">
      <c r="B512" s="712"/>
      <c r="C512" s="712"/>
      <c r="D512" s="712"/>
      <c r="E512" s="712"/>
      <c r="F512" s="32"/>
      <c r="G512" s="32"/>
      <c r="H512" s="714"/>
      <c r="I512" s="714"/>
      <c r="J512" s="715"/>
    </row>
    <row r="513" spans="2:17" ht="16" customHeight="1" x14ac:dyDescent="0.2">
      <c r="B513" s="158"/>
      <c r="C513" s="158"/>
      <c r="D513" s="158"/>
      <c r="E513" s="158"/>
      <c r="F513" s="158"/>
      <c r="G513" s="158"/>
      <c r="H513" s="158"/>
      <c r="I513" s="158"/>
      <c r="J513" s="158"/>
      <c r="K513" s="158"/>
      <c r="L513" s="158"/>
      <c r="M513" s="158"/>
      <c r="N513" s="158"/>
      <c r="O513" s="158"/>
      <c r="P513" s="158"/>
      <c r="Q513" s="158"/>
    </row>
    <row r="514" spans="2:17" ht="16" customHeight="1" x14ac:dyDescent="0.2">
      <c r="B514" s="111" t="s">
        <v>541</v>
      </c>
      <c r="C514" s="111"/>
      <c r="D514" s="111"/>
      <c r="E514" s="111"/>
      <c r="F514" s="32"/>
      <c r="G514" s="121"/>
      <c r="H514" s="714" t="s">
        <v>482</v>
      </c>
      <c r="I514" s="714"/>
      <c r="J514" s="715"/>
    </row>
    <row r="515" spans="2:17" ht="16" customHeight="1" x14ac:dyDescent="0.2">
      <c r="B515" s="712" t="s">
        <v>640</v>
      </c>
      <c r="C515" s="712"/>
      <c r="D515" s="712"/>
      <c r="E515" s="712"/>
      <c r="F515" s="32"/>
      <c r="G515" s="121"/>
      <c r="H515" s="714"/>
      <c r="I515" s="714"/>
      <c r="J515" s="715"/>
    </row>
    <row r="516" spans="2:17" ht="16" customHeight="1" x14ac:dyDescent="0.2">
      <c r="B516" s="712"/>
      <c r="C516" s="712"/>
      <c r="D516" s="712"/>
      <c r="E516" s="712"/>
      <c r="F516" s="32"/>
      <c r="G516" s="121"/>
      <c r="H516" s="714"/>
      <c r="I516" s="714"/>
      <c r="J516" s="715"/>
    </row>
    <row r="517" spans="2:17" ht="16" customHeight="1" x14ac:dyDescent="0.2">
      <c r="B517" s="113"/>
      <c r="C517" s="113"/>
      <c r="D517" s="113"/>
      <c r="E517" s="113"/>
      <c r="F517" s="32"/>
      <c r="G517" s="123"/>
      <c r="H517" s="100"/>
      <c r="I517" s="100"/>
      <c r="J517" s="100"/>
    </row>
    <row r="518" spans="2:17" ht="16" customHeight="1" x14ac:dyDescent="0.2">
      <c r="B518" s="114" t="s">
        <v>492</v>
      </c>
      <c r="C518" s="111"/>
      <c r="D518" s="111"/>
      <c r="E518" s="111"/>
      <c r="F518" s="32"/>
      <c r="G518" s="106"/>
      <c r="H518" s="714" t="s">
        <v>482</v>
      </c>
      <c r="I518" s="714"/>
      <c r="J518" s="715"/>
    </row>
    <row r="519" spans="2:17" ht="16" customHeight="1" x14ac:dyDescent="0.2">
      <c r="B519" s="712" t="s">
        <v>641</v>
      </c>
      <c r="C519" s="712"/>
      <c r="D519" s="712"/>
      <c r="E519" s="712"/>
      <c r="F519" s="32"/>
      <c r="G519" s="106"/>
      <c r="H519" s="714"/>
      <c r="I519" s="714"/>
      <c r="J519" s="715"/>
    </row>
    <row r="520" spans="2:17" ht="16" customHeight="1" x14ac:dyDescent="0.2">
      <c r="B520" s="712"/>
      <c r="C520" s="712"/>
      <c r="D520" s="712"/>
      <c r="E520" s="712"/>
      <c r="F520" s="32"/>
      <c r="G520" s="105"/>
      <c r="H520" s="714"/>
      <c r="I520" s="714"/>
      <c r="J520" s="715"/>
    </row>
    <row r="521" spans="2:17" ht="16" customHeight="1" x14ac:dyDescent="0.2">
      <c r="B521" s="32"/>
      <c r="C521" s="32"/>
      <c r="D521" s="32"/>
      <c r="E521" s="106"/>
      <c r="F521" s="106"/>
      <c r="G521" s="106"/>
      <c r="H521" s="106"/>
      <c r="I521" s="106"/>
      <c r="J521" s="106"/>
    </row>
    <row r="522" spans="2:17" ht="16" customHeight="1" x14ac:dyDescent="0.2">
      <c r="B522" s="111" t="s">
        <v>532</v>
      </c>
      <c r="C522" s="111"/>
      <c r="D522" s="111"/>
      <c r="E522" s="111"/>
      <c r="F522" s="32"/>
      <c r="G522" s="106"/>
      <c r="H522" s="714" t="s">
        <v>482</v>
      </c>
      <c r="I522" s="714"/>
      <c r="J522" s="715"/>
    </row>
    <row r="523" spans="2:17" ht="16" customHeight="1" x14ac:dyDescent="0.2">
      <c r="B523" s="712" t="s">
        <v>642</v>
      </c>
      <c r="C523" s="712"/>
      <c r="D523" s="712"/>
      <c r="E523" s="712"/>
      <c r="F523" s="32"/>
      <c r="G523" s="106"/>
      <c r="H523" s="714"/>
      <c r="I523" s="714"/>
      <c r="J523" s="715"/>
    </row>
    <row r="524" spans="2:17" ht="16" customHeight="1" x14ac:dyDescent="0.2">
      <c r="B524" s="712"/>
      <c r="C524" s="712"/>
      <c r="D524" s="712"/>
      <c r="E524" s="712"/>
      <c r="F524" s="32"/>
      <c r="G524" s="105"/>
      <c r="H524" s="714"/>
      <c r="I524" s="714"/>
      <c r="J524" s="715"/>
    </row>
    <row r="525" spans="2:17" ht="16" customHeight="1" x14ac:dyDescent="0.2">
      <c r="F525" s="32"/>
      <c r="G525" s="105"/>
      <c r="H525" s="105"/>
      <c r="I525" s="105"/>
      <c r="J525" s="106"/>
    </row>
    <row r="526" spans="2:17" ht="16" customHeight="1" x14ac:dyDescent="0.2">
      <c r="B526" s="720" t="s">
        <v>604</v>
      </c>
      <c r="C526" s="720"/>
      <c r="D526" s="720"/>
      <c r="E526" s="720"/>
      <c r="F526" s="32"/>
      <c r="G526" s="106"/>
      <c r="H526" s="714" t="s">
        <v>482</v>
      </c>
      <c r="I526" s="714"/>
      <c r="J526" s="715"/>
    </row>
    <row r="527" spans="2:17" ht="16" customHeight="1" x14ac:dyDescent="0.2">
      <c r="B527" s="712" t="s">
        <v>643</v>
      </c>
      <c r="C527" s="712"/>
      <c r="D527" s="712"/>
      <c r="E527" s="712"/>
      <c r="F527" s="32"/>
      <c r="G527" s="106"/>
      <c r="H527" s="714"/>
      <c r="I527" s="714"/>
      <c r="J527" s="715"/>
    </row>
    <row r="528" spans="2:17" ht="16" customHeight="1" x14ac:dyDescent="0.2">
      <c r="B528" s="712"/>
      <c r="C528" s="712"/>
      <c r="D528" s="712"/>
      <c r="E528" s="712"/>
      <c r="F528" s="32"/>
      <c r="G528" s="32"/>
      <c r="H528" s="714"/>
      <c r="I528" s="714"/>
      <c r="J528" s="715"/>
    </row>
    <row r="529" spans="2:17" ht="16" customHeight="1" thickBot="1" x14ac:dyDescent="0.25">
      <c r="B529" s="159"/>
      <c r="C529" s="159"/>
      <c r="D529" s="159"/>
      <c r="E529" s="159"/>
      <c r="F529" s="159"/>
      <c r="G529" s="117"/>
      <c r="H529" s="160"/>
      <c r="I529" s="160"/>
      <c r="J529" s="160"/>
      <c r="K529" s="160"/>
      <c r="L529" s="129"/>
      <c r="M529" s="129"/>
      <c r="N529" s="129"/>
      <c r="O529" s="161"/>
      <c r="P529" s="161"/>
      <c r="Q529" s="161"/>
    </row>
    <row r="530" spans="2:17" ht="16" customHeight="1" thickTop="1" x14ac:dyDescent="0.2">
      <c r="B530" s="158"/>
      <c r="C530" s="158"/>
      <c r="D530" s="158"/>
      <c r="E530" s="158"/>
      <c r="F530" s="158"/>
      <c r="G530" s="158"/>
      <c r="H530" s="158"/>
      <c r="I530" s="158"/>
      <c r="J530" s="158"/>
      <c r="K530" s="158"/>
      <c r="L530" s="158"/>
      <c r="M530" s="158"/>
      <c r="N530" s="158"/>
      <c r="O530" s="158"/>
      <c r="P530" s="158"/>
      <c r="Q530" s="158"/>
    </row>
    <row r="531" spans="2:17" ht="16" customHeight="1" x14ac:dyDescent="0.2">
      <c r="B531" s="332" t="s">
        <v>263</v>
      </c>
      <c r="C531" s="332"/>
      <c r="D531" s="332"/>
      <c r="E531" s="158"/>
      <c r="F531" s="158"/>
      <c r="G531" s="158"/>
      <c r="H531" s="158"/>
      <c r="I531" s="158"/>
      <c r="J531" s="158"/>
      <c r="K531" s="158"/>
      <c r="L531" s="158"/>
      <c r="M531" s="158"/>
      <c r="N531" s="158"/>
      <c r="O531" s="158"/>
      <c r="P531" s="158"/>
      <c r="Q531" s="158"/>
    </row>
    <row r="532" spans="2:17" ht="16" customHeight="1" x14ac:dyDescent="0.2">
      <c r="B532" s="116"/>
      <c r="C532" s="116"/>
      <c r="D532" s="116"/>
      <c r="E532" s="116"/>
      <c r="F532" s="116"/>
      <c r="G532" s="116"/>
      <c r="H532" s="126"/>
      <c r="I532" s="126"/>
      <c r="J532" s="126"/>
      <c r="K532" s="106"/>
      <c r="L532" s="106"/>
      <c r="M532" s="106"/>
      <c r="N532" s="106"/>
      <c r="O532" s="106"/>
      <c r="P532" s="106"/>
      <c r="Q532" s="106"/>
    </row>
    <row r="533" spans="2:17" ht="16" customHeight="1" x14ac:dyDescent="0.2">
      <c r="B533" s="111" t="s">
        <v>508</v>
      </c>
      <c r="C533" s="127"/>
      <c r="D533" s="127"/>
      <c r="E533" s="127"/>
      <c r="F533" s="32"/>
      <c r="G533" s="106"/>
      <c r="H533" s="714" t="s">
        <v>482</v>
      </c>
      <c r="I533" s="714"/>
      <c r="J533" s="715"/>
    </row>
    <row r="534" spans="2:17" ht="16" customHeight="1" x14ac:dyDescent="0.2">
      <c r="B534" s="712" t="s">
        <v>644</v>
      </c>
      <c r="C534" s="712"/>
      <c r="D534" s="712"/>
      <c r="E534" s="712"/>
      <c r="F534" s="32"/>
      <c r="G534" s="106"/>
      <c r="H534" s="714"/>
      <c r="I534" s="714"/>
      <c r="J534" s="715"/>
    </row>
    <row r="535" spans="2:17" ht="16" customHeight="1" x14ac:dyDescent="0.2">
      <c r="B535" s="712"/>
      <c r="C535" s="712"/>
      <c r="D535" s="712"/>
      <c r="E535" s="712"/>
      <c r="F535" s="32"/>
      <c r="G535" s="105"/>
      <c r="H535" s="714"/>
      <c r="I535" s="714"/>
      <c r="J535" s="715"/>
    </row>
    <row r="536" spans="2:17" ht="16" customHeight="1" x14ac:dyDescent="0.2">
      <c r="B536" s="113"/>
      <c r="C536" s="113"/>
      <c r="D536" s="113"/>
      <c r="E536" s="113"/>
      <c r="F536" s="32"/>
      <c r="G536" s="123"/>
      <c r="H536" s="100"/>
      <c r="I536" s="100"/>
      <c r="J536" s="100"/>
    </row>
    <row r="537" spans="2:17" ht="16" customHeight="1" x14ac:dyDescent="0.2">
      <c r="B537" s="111" t="s">
        <v>573</v>
      </c>
      <c r="C537" s="111"/>
      <c r="D537" s="111"/>
      <c r="E537" s="111"/>
      <c r="F537" s="32"/>
      <c r="G537" s="121"/>
      <c r="H537" s="714" t="s">
        <v>482</v>
      </c>
      <c r="I537" s="714"/>
      <c r="J537" s="715"/>
    </row>
    <row r="538" spans="2:17" ht="16" customHeight="1" x14ac:dyDescent="0.2">
      <c r="B538" s="712" t="s">
        <v>645</v>
      </c>
      <c r="C538" s="712"/>
      <c r="D538" s="712"/>
      <c r="E538" s="712"/>
      <c r="F538" s="32"/>
      <c r="G538" s="121"/>
      <c r="H538" s="714"/>
      <c r="I538" s="714"/>
      <c r="J538" s="715"/>
    </row>
    <row r="539" spans="2:17" ht="16" customHeight="1" x14ac:dyDescent="0.2">
      <c r="B539" s="712"/>
      <c r="C539" s="712"/>
      <c r="D539" s="712"/>
      <c r="E539" s="712"/>
      <c r="F539" s="32"/>
      <c r="G539" s="121"/>
      <c r="H539" s="714"/>
      <c r="I539" s="714"/>
      <c r="J539" s="715"/>
    </row>
    <row r="540" spans="2:17" ht="16" customHeight="1" x14ac:dyDescent="0.2">
      <c r="F540" s="32"/>
      <c r="G540" s="105"/>
      <c r="H540" s="105"/>
      <c r="I540" s="105"/>
      <c r="J540" s="106"/>
    </row>
    <row r="541" spans="2:17" ht="16" customHeight="1" x14ac:dyDescent="0.2">
      <c r="B541" s="125" t="s">
        <v>561</v>
      </c>
      <c r="C541" s="111"/>
      <c r="D541" s="111"/>
      <c r="E541" s="111"/>
      <c r="F541" s="32"/>
      <c r="G541" s="121"/>
      <c r="H541" s="714" t="s">
        <v>482</v>
      </c>
      <c r="I541" s="714"/>
      <c r="J541" s="715"/>
    </row>
    <row r="542" spans="2:17" ht="16" customHeight="1" x14ac:dyDescent="0.2">
      <c r="B542" s="716" t="s">
        <v>646</v>
      </c>
      <c r="C542" s="712"/>
      <c r="D542" s="712"/>
      <c r="E542" s="712"/>
      <c r="F542" s="32"/>
      <c r="G542" s="133"/>
      <c r="H542" s="714"/>
      <c r="I542" s="714"/>
      <c r="J542" s="715"/>
    </row>
    <row r="543" spans="2:17" ht="16" customHeight="1" x14ac:dyDescent="0.2">
      <c r="B543" s="716"/>
      <c r="C543" s="712"/>
      <c r="D543" s="712"/>
      <c r="E543" s="712"/>
      <c r="F543" s="32"/>
      <c r="G543" s="121"/>
      <c r="H543" s="714"/>
      <c r="I543" s="714"/>
      <c r="J543" s="715"/>
    </row>
    <row r="544" spans="2:17" ht="16" customHeight="1" x14ac:dyDescent="0.2">
      <c r="F544" s="32"/>
      <c r="G544" s="105"/>
      <c r="H544" s="105"/>
      <c r="I544" s="105"/>
      <c r="J544" s="106"/>
    </row>
    <row r="545" spans="2:17" ht="16" customHeight="1" x14ac:dyDescent="0.2">
      <c r="B545" s="111" t="s">
        <v>647</v>
      </c>
      <c r="C545" s="111"/>
      <c r="D545" s="111"/>
      <c r="E545" s="111"/>
      <c r="F545" s="32"/>
      <c r="G545" s="121"/>
      <c r="H545" s="714" t="s">
        <v>482</v>
      </c>
      <c r="I545" s="714"/>
      <c r="J545" s="715"/>
    </row>
    <row r="546" spans="2:17" ht="16" customHeight="1" x14ac:dyDescent="0.2">
      <c r="B546" s="712" t="s">
        <v>648</v>
      </c>
      <c r="C546" s="712"/>
      <c r="D546" s="712"/>
      <c r="E546" s="712"/>
      <c r="F546" s="32"/>
      <c r="G546" s="121"/>
      <c r="H546" s="714"/>
      <c r="I546" s="714"/>
      <c r="J546" s="715"/>
    </row>
    <row r="547" spans="2:17" ht="16" customHeight="1" x14ac:dyDescent="0.2">
      <c r="B547" s="712"/>
      <c r="C547" s="712"/>
      <c r="D547" s="712"/>
      <c r="E547" s="712"/>
      <c r="F547" s="32"/>
      <c r="G547" s="121"/>
      <c r="H547" s="714"/>
      <c r="I547" s="714"/>
      <c r="J547" s="715"/>
    </row>
    <row r="548" spans="2:17" ht="16" customHeight="1" x14ac:dyDescent="0.2">
      <c r="B548" s="32"/>
      <c r="C548" s="32"/>
      <c r="D548" s="32"/>
      <c r="E548" s="106"/>
      <c r="F548" s="106"/>
      <c r="G548" s="106"/>
      <c r="H548" s="106"/>
      <c r="I548" s="106"/>
      <c r="J548" s="106"/>
    </row>
    <row r="549" spans="2:17" ht="16" customHeight="1" x14ac:dyDescent="0.2">
      <c r="B549" s="111" t="s">
        <v>649</v>
      </c>
      <c r="C549" s="111"/>
      <c r="D549" s="111"/>
      <c r="E549" s="111"/>
      <c r="F549" s="32"/>
      <c r="G549" s="121"/>
      <c r="H549" s="714" t="s">
        <v>482</v>
      </c>
      <c r="I549" s="714"/>
      <c r="J549" s="715"/>
    </row>
    <row r="550" spans="2:17" ht="16" customHeight="1" x14ac:dyDescent="0.2">
      <c r="B550" s="712" t="s">
        <v>650</v>
      </c>
      <c r="C550" s="712"/>
      <c r="D550" s="712"/>
      <c r="E550" s="712"/>
      <c r="F550" s="32"/>
      <c r="G550" s="121"/>
      <c r="H550" s="714"/>
      <c r="I550" s="714"/>
      <c r="J550" s="715"/>
    </row>
    <row r="551" spans="2:17" ht="16" customHeight="1" x14ac:dyDescent="0.2">
      <c r="B551" s="712"/>
      <c r="C551" s="712"/>
      <c r="D551" s="712"/>
      <c r="E551" s="712"/>
      <c r="F551" s="32"/>
      <c r="G551" s="121"/>
      <c r="H551" s="714"/>
      <c r="I551" s="714"/>
      <c r="J551" s="715"/>
    </row>
    <row r="552" spans="2:17" ht="16" customHeight="1" thickBot="1" x14ac:dyDescent="0.25">
      <c r="B552" s="159"/>
      <c r="C552" s="159"/>
      <c r="D552" s="159"/>
      <c r="E552" s="159"/>
      <c r="F552" s="159"/>
      <c r="G552" s="117"/>
      <c r="H552" s="160"/>
      <c r="I552" s="160"/>
      <c r="J552" s="160"/>
      <c r="K552" s="160"/>
      <c r="L552" s="129"/>
      <c r="M552" s="129"/>
      <c r="N552" s="129"/>
      <c r="O552" s="161"/>
      <c r="P552" s="161"/>
      <c r="Q552" s="161"/>
    </row>
    <row r="553" spans="2:17" ht="16" customHeight="1" thickTop="1" x14ac:dyDescent="0.2">
      <c r="B553" s="89"/>
      <c r="C553" s="89"/>
      <c r="D553" s="89"/>
      <c r="E553" s="89"/>
      <c r="F553" s="89"/>
      <c r="G553" s="89"/>
      <c r="H553" s="23"/>
      <c r="I553" s="23"/>
      <c r="J553" s="23"/>
      <c r="K553" s="23"/>
      <c r="M553" s="26"/>
      <c r="N553" s="26"/>
      <c r="O553" s="26"/>
      <c r="P553" s="26"/>
      <c r="Q553" s="26"/>
    </row>
    <row r="554" spans="2:17" ht="16" customHeight="1" thickBot="1" x14ac:dyDescent="0.25">
      <c r="B554" s="731" t="s">
        <v>292</v>
      </c>
      <c r="C554" s="731"/>
      <c r="D554" s="731"/>
      <c r="E554" s="731"/>
      <c r="F554" s="731"/>
      <c r="G554" s="731"/>
      <c r="H554" s="731"/>
      <c r="I554" s="731"/>
      <c r="J554" s="731"/>
      <c r="K554" s="731"/>
      <c r="L554" s="731"/>
      <c r="M554" s="731"/>
      <c r="N554" s="731"/>
      <c r="O554" s="731"/>
      <c r="P554" s="731"/>
      <c r="Q554" s="731"/>
    </row>
    <row r="555" spans="2:17" ht="16" customHeight="1" thickTop="1" x14ac:dyDescent="0.2">
      <c r="B555" s="332" t="s">
        <v>273</v>
      </c>
      <c r="C555" s="332"/>
      <c r="D555" s="332"/>
      <c r="E555" s="158"/>
      <c r="F555" s="158"/>
      <c r="G555" s="158"/>
      <c r="H555" s="158"/>
      <c r="I555" s="158"/>
      <c r="J555" s="158"/>
      <c r="K555" s="158"/>
      <c r="L555" s="158"/>
      <c r="M555" s="158"/>
      <c r="N555" s="158"/>
      <c r="O555" s="158"/>
      <c r="P555" s="158"/>
      <c r="Q555" s="158"/>
    </row>
    <row r="556" spans="2:17" ht="16" customHeight="1" x14ac:dyDescent="0.2">
      <c r="C556" s="158"/>
      <c r="D556" s="158"/>
      <c r="E556" s="158"/>
      <c r="F556" s="158"/>
      <c r="G556" s="158"/>
      <c r="H556" s="158"/>
      <c r="I556" s="158"/>
      <c r="J556" s="158"/>
      <c r="K556" s="158"/>
      <c r="L556" s="158"/>
      <c r="M556" s="158"/>
      <c r="N556" s="158"/>
      <c r="O556" s="158"/>
      <c r="P556" s="158"/>
      <c r="Q556" s="158"/>
    </row>
    <row r="557" spans="2:17" ht="16" customHeight="1" x14ac:dyDescent="0.2">
      <c r="F557" s="32"/>
      <c r="G557" s="105"/>
      <c r="H557" s="105"/>
      <c r="I557" s="105"/>
      <c r="J557" s="106"/>
    </row>
    <row r="558" spans="2:17" ht="16" customHeight="1" x14ac:dyDescent="0.2">
      <c r="B558" s="111" t="s">
        <v>527</v>
      </c>
      <c r="C558" s="111"/>
      <c r="D558" s="111"/>
      <c r="E558" s="111"/>
      <c r="F558" s="32"/>
      <c r="G558" s="106"/>
      <c r="H558" s="714" t="s">
        <v>482</v>
      </c>
      <c r="I558" s="714"/>
      <c r="J558" s="715"/>
    </row>
    <row r="559" spans="2:17" ht="16" customHeight="1" x14ac:dyDescent="0.2">
      <c r="B559" s="712" t="s">
        <v>557</v>
      </c>
      <c r="C559" s="712"/>
      <c r="D559" s="712"/>
      <c r="E559" s="712"/>
      <c r="F559" s="32"/>
      <c r="G559" s="106"/>
      <c r="H559" s="714"/>
      <c r="I559" s="714"/>
      <c r="J559" s="715"/>
    </row>
    <row r="560" spans="2:17" ht="16" customHeight="1" x14ac:dyDescent="0.2">
      <c r="B560" s="712"/>
      <c r="C560" s="712"/>
      <c r="D560" s="712"/>
      <c r="E560" s="712"/>
      <c r="F560" s="32"/>
      <c r="G560" s="32"/>
      <c r="H560" s="714"/>
      <c r="I560" s="714"/>
      <c r="J560" s="715"/>
    </row>
    <row r="561" spans="2:17" ht="16" customHeight="1" x14ac:dyDescent="0.2">
      <c r="B561" s="116"/>
      <c r="C561" s="116"/>
      <c r="D561" s="116"/>
      <c r="E561" s="116"/>
      <c r="F561" s="116"/>
      <c r="G561" s="116"/>
      <c r="H561" s="126"/>
      <c r="I561" s="126"/>
      <c r="J561" s="126"/>
      <c r="K561" s="106"/>
      <c r="L561" s="106"/>
      <c r="M561" s="106"/>
      <c r="N561" s="106"/>
      <c r="O561" s="106"/>
      <c r="P561" s="106"/>
      <c r="Q561" s="106"/>
    </row>
    <row r="562" spans="2:17" ht="16" customHeight="1" x14ac:dyDescent="0.2">
      <c r="B562" s="111" t="s">
        <v>541</v>
      </c>
      <c r="C562" s="111"/>
      <c r="D562" s="111"/>
      <c r="E562" s="111"/>
      <c r="F562" s="32"/>
      <c r="G562" s="121"/>
      <c r="H562" s="714" t="s">
        <v>482</v>
      </c>
      <c r="I562" s="714"/>
      <c r="J562" s="715"/>
    </row>
    <row r="563" spans="2:17" ht="16" customHeight="1" x14ac:dyDescent="0.2">
      <c r="B563" s="712" t="s">
        <v>651</v>
      </c>
      <c r="C563" s="712"/>
      <c r="D563" s="712"/>
      <c r="E563" s="712"/>
      <c r="F563" s="32"/>
      <c r="G563" s="121"/>
      <c r="H563" s="714"/>
      <c r="I563" s="714"/>
      <c r="J563" s="715"/>
    </row>
    <row r="564" spans="2:17" ht="16" customHeight="1" x14ac:dyDescent="0.2">
      <c r="B564" s="712"/>
      <c r="C564" s="712"/>
      <c r="D564" s="712"/>
      <c r="E564" s="712"/>
      <c r="F564" s="32"/>
      <c r="G564" s="121"/>
      <c r="H564" s="714"/>
      <c r="I564" s="714"/>
      <c r="J564" s="715"/>
    </row>
    <row r="565" spans="2:17" ht="16" customHeight="1" x14ac:dyDescent="0.2">
      <c r="F565" s="32"/>
      <c r="G565" s="105"/>
      <c r="H565" s="105"/>
      <c r="I565" s="105"/>
      <c r="J565" s="106"/>
    </row>
    <row r="566" spans="2:17" ht="16" customHeight="1" x14ac:dyDescent="0.2">
      <c r="B566" s="721" t="s">
        <v>488</v>
      </c>
      <c r="C566" s="721"/>
      <c r="D566" s="721"/>
      <c r="E566" s="721"/>
      <c r="F566" s="32"/>
      <c r="G566" s="106"/>
      <c r="H566" s="714" t="s">
        <v>482</v>
      </c>
      <c r="I566" s="714"/>
      <c r="J566" s="715"/>
    </row>
    <row r="567" spans="2:17" ht="16" customHeight="1" x14ac:dyDescent="0.2">
      <c r="B567" s="712" t="s">
        <v>652</v>
      </c>
      <c r="C567" s="712"/>
      <c r="D567" s="712"/>
      <c r="E567" s="712"/>
      <c r="F567" s="32"/>
      <c r="G567" s="106"/>
      <c r="H567" s="714"/>
      <c r="I567" s="714"/>
      <c r="J567" s="715"/>
    </row>
    <row r="568" spans="2:17" ht="16" customHeight="1" x14ac:dyDescent="0.2">
      <c r="B568" s="712"/>
      <c r="C568" s="712"/>
      <c r="D568" s="712"/>
      <c r="E568" s="712"/>
      <c r="F568" s="32"/>
      <c r="G568" s="32"/>
      <c r="H568" s="714"/>
      <c r="I568" s="714"/>
      <c r="J568" s="715"/>
    </row>
    <row r="569" spans="2:17" ht="16" customHeight="1" x14ac:dyDescent="0.2">
      <c r="B569" s="113"/>
      <c r="C569" s="113"/>
      <c r="D569" s="113"/>
      <c r="E569" s="113"/>
      <c r="F569" s="32"/>
      <c r="G569" s="123"/>
      <c r="H569" s="100"/>
      <c r="I569" s="100"/>
      <c r="J569" s="100"/>
    </row>
    <row r="570" spans="2:17" ht="16" customHeight="1" x14ac:dyDescent="0.2">
      <c r="B570" s="125" t="s">
        <v>561</v>
      </c>
      <c r="C570" s="125"/>
      <c r="D570" s="125"/>
      <c r="E570" s="125"/>
      <c r="F570" s="32"/>
      <c r="G570" s="106"/>
      <c r="H570" s="714" t="s">
        <v>482</v>
      </c>
      <c r="I570" s="714"/>
      <c r="J570" s="715"/>
    </row>
    <row r="571" spans="2:17" ht="16" customHeight="1" x14ac:dyDescent="0.2">
      <c r="B571" s="712" t="s">
        <v>653</v>
      </c>
      <c r="C571" s="712"/>
      <c r="D571" s="712"/>
      <c r="E571" s="712"/>
      <c r="F571" s="32"/>
      <c r="G571" s="106"/>
      <c r="H571" s="714"/>
      <c r="I571" s="714"/>
      <c r="J571" s="715"/>
    </row>
    <row r="572" spans="2:17" ht="16" customHeight="1" x14ac:dyDescent="0.2">
      <c r="B572" s="712"/>
      <c r="C572" s="712"/>
      <c r="D572" s="712"/>
      <c r="E572" s="712"/>
      <c r="F572" s="32"/>
      <c r="G572" s="105"/>
      <c r="H572" s="714"/>
      <c r="I572" s="714"/>
      <c r="J572" s="715"/>
    </row>
    <row r="573" spans="2:17" ht="16" customHeight="1" x14ac:dyDescent="0.2">
      <c r="F573" s="32"/>
      <c r="G573" s="105"/>
      <c r="H573" s="105"/>
      <c r="I573" s="105"/>
      <c r="J573" s="106"/>
    </row>
    <row r="574" spans="2:17" ht="16" customHeight="1" x14ac:dyDescent="0.2">
      <c r="B574" s="721" t="s">
        <v>654</v>
      </c>
      <c r="C574" s="721"/>
      <c r="D574" s="721"/>
      <c r="E574" s="721"/>
      <c r="F574" s="32"/>
      <c r="G574" s="121"/>
      <c r="H574" s="714" t="s">
        <v>482</v>
      </c>
      <c r="I574" s="714"/>
      <c r="J574" s="715"/>
    </row>
    <row r="575" spans="2:17" ht="16" customHeight="1" x14ac:dyDescent="0.2">
      <c r="B575" s="716" t="s">
        <v>655</v>
      </c>
      <c r="C575" s="712"/>
      <c r="D575" s="712"/>
      <c r="E575" s="712"/>
      <c r="F575" s="32"/>
      <c r="G575" s="133"/>
      <c r="H575" s="714"/>
      <c r="I575" s="714"/>
      <c r="J575" s="715"/>
    </row>
    <row r="576" spans="2:17" ht="16" customHeight="1" x14ac:dyDescent="0.2">
      <c r="B576" s="716"/>
      <c r="C576" s="712"/>
      <c r="D576" s="712"/>
      <c r="E576" s="712"/>
      <c r="F576" s="32"/>
      <c r="G576" s="121"/>
      <c r="H576" s="714"/>
      <c r="I576" s="714"/>
      <c r="J576" s="715"/>
    </row>
    <row r="577" spans="2:10" ht="16" customHeight="1" x14ac:dyDescent="0.2">
      <c r="F577" s="32"/>
      <c r="G577" s="105"/>
      <c r="H577" s="105"/>
      <c r="I577" s="105"/>
      <c r="J577" s="106"/>
    </row>
    <row r="578" spans="2:10" ht="16" customHeight="1" x14ac:dyDescent="0.2">
      <c r="B578" s="111" t="s">
        <v>492</v>
      </c>
      <c r="C578" s="111"/>
      <c r="D578" s="111"/>
      <c r="E578" s="111"/>
      <c r="F578" s="32"/>
      <c r="G578" s="106"/>
      <c r="H578" s="714" t="s">
        <v>482</v>
      </c>
      <c r="I578" s="714"/>
      <c r="J578" s="715"/>
    </row>
    <row r="579" spans="2:10" ht="16" customHeight="1" x14ac:dyDescent="0.2">
      <c r="B579" s="712" t="s">
        <v>656</v>
      </c>
      <c r="C579" s="712"/>
      <c r="D579" s="712"/>
      <c r="E579" s="712"/>
      <c r="F579" s="32"/>
      <c r="G579" s="106"/>
      <c r="H579" s="714"/>
      <c r="I579" s="714"/>
      <c r="J579" s="715"/>
    </row>
    <row r="580" spans="2:10" ht="16" customHeight="1" x14ac:dyDescent="0.2">
      <c r="B580" s="712"/>
      <c r="C580" s="712"/>
      <c r="D580" s="712"/>
      <c r="E580" s="712"/>
      <c r="F580" s="32"/>
      <c r="G580" s="105"/>
      <c r="H580" s="714"/>
      <c r="I580" s="714"/>
      <c r="J580" s="715"/>
    </row>
    <row r="581" spans="2:10" ht="16" customHeight="1" x14ac:dyDescent="0.2">
      <c r="F581" s="32"/>
      <c r="G581" s="105"/>
      <c r="H581" s="105"/>
      <c r="I581" s="105"/>
      <c r="J581" s="106"/>
    </row>
    <row r="582" spans="2:10" ht="16" customHeight="1" x14ac:dyDescent="0.2">
      <c r="B582" s="721" t="s">
        <v>599</v>
      </c>
      <c r="C582" s="721"/>
      <c r="D582" s="721"/>
      <c r="E582" s="721"/>
      <c r="F582" s="32"/>
      <c r="G582" s="106"/>
      <c r="H582" s="714" t="s">
        <v>482</v>
      </c>
      <c r="I582" s="714"/>
      <c r="J582" s="715"/>
    </row>
    <row r="583" spans="2:10" ht="16" customHeight="1" x14ac:dyDescent="0.2">
      <c r="B583" s="712" t="s">
        <v>657</v>
      </c>
      <c r="C583" s="712"/>
      <c r="D583" s="712"/>
      <c r="E583" s="712"/>
      <c r="F583" s="32"/>
      <c r="G583" s="106"/>
      <c r="H583" s="714"/>
      <c r="I583" s="714"/>
      <c r="J583" s="715"/>
    </row>
    <row r="584" spans="2:10" ht="16" customHeight="1" x14ac:dyDescent="0.2">
      <c r="B584" s="712"/>
      <c r="C584" s="712"/>
      <c r="D584" s="712"/>
      <c r="E584" s="712"/>
      <c r="F584" s="32"/>
      <c r="G584" s="105"/>
      <c r="H584" s="714"/>
      <c r="I584" s="714"/>
      <c r="J584" s="715"/>
    </row>
    <row r="585" spans="2:10" ht="16" customHeight="1" x14ac:dyDescent="0.2">
      <c r="B585" s="113"/>
      <c r="C585" s="113"/>
      <c r="D585" s="113"/>
      <c r="E585" s="113"/>
      <c r="F585" s="32"/>
      <c r="G585" s="123"/>
      <c r="H585" s="100"/>
      <c r="I585" s="100"/>
      <c r="J585" s="100"/>
    </row>
    <row r="586" spans="2:10" ht="16" customHeight="1" x14ac:dyDescent="0.2">
      <c r="B586" s="111" t="s">
        <v>532</v>
      </c>
      <c r="C586" s="111"/>
      <c r="D586" s="111"/>
      <c r="E586" s="111"/>
      <c r="F586" s="32"/>
      <c r="G586" s="106"/>
      <c r="H586" s="714" t="s">
        <v>482</v>
      </c>
      <c r="I586" s="714"/>
      <c r="J586" s="715"/>
    </row>
    <row r="587" spans="2:10" ht="16" customHeight="1" x14ac:dyDescent="0.2">
      <c r="B587" s="712" t="s">
        <v>658</v>
      </c>
      <c r="C587" s="712"/>
      <c r="D587" s="712"/>
      <c r="E587" s="712"/>
      <c r="F587" s="32"/>
      <c r="G587" s="106"/>
      <c r="H587" s="714"/>
      <c r="I587" s="714"/>
      <c r="J587" s="715"/>
    </row>
    <row r="588" spans="2:10" ht="16" customHeight="1" x14ac:dyDescent="0.2">
      <c r="B588" s="712"/>
      <c r="C588" s="712"/>
      <c r="D588" s="712"/>
      <c r="E588" s="712"/>
      <c r="F588" s="32"/>
      <c r="G588" s="105"/>
      <c r="H588" s="714"/>
      <c r="I588" s="714"/>
      <c r="J588" s="715"/>
    </row>
    <row r="589" spans="2:10" ht="16" customHeight="1" x14ac:dyDescent="0.2">
      <c r="B589" s="113"/>
      <c r="C589" s="113"/>
      <c r="D589" s="113"/>
      <c r="E589" s="113"/>
      <c r="F589" s="32"/>
      <c r="G589" s="123"/>
      <c r="H589" s="100"/>
      <c r="I589" s="100"/>
      <c r="J589" s="100"/>
    </row>
    <row r="590" spans="2:10" ht="16" customHeight="1" x14ac:dyDescent="0.2">
      <c r="B590" s="111" t="s">
        <v>659</v>
      </c>
      <c r="C590" s="111"/>
      <c r="D590" s="111"/>
      <c r="E590" s="111"/>
      <c r="F590" s="32"/>
      <c r="G590" s="106"/>
      <c r="H590" s="714" t="s">
        <v>482</v>
      </c>
      <c r="I590" s="714"/>
      <c r="J590" s="715"/>
    </row>
    <row r="591" spans="2:10" ht="16" customHeight="1" x14ac:dyDescent="0.2">
      <c r="B591" s="712" t="s">
        <v>660</v>
      </c>
      <c r="C591" s="712"/>
      <c r="D591" s="712"/>
      <c r="E591" s="712"/>
      <c r="F591" s="32"/>
      <c r="G591" s="106"/>
      <c r="H591" s="714"/>
      <c r="I591" s="714"/>
      <c r="J591" s="715"/>
    </row>
    <row r="592" spans="2:10" ht="16" customHeight="1" x14ac:dyDescent="0.2">
      <c r="B592" s="712"/>
      <c r="C592" s="712"/>
      <c r="D592" s="712"/>
      <c r="E592" s="712"/>
      <c r="F592" s="32"/>
      <c r="G592" s="32"/>
      <c r="H592" s="714"/>
      <c r="I592" s="714"/>
      <c r="J592" s="715"/>
    </row>
    <row r="593" spans="2:17" ht="16" customHeight="1" thickBot="1" x14ac:dyDescent="0.25">
      <c r="B593" s="159"/>
      <c r="C593" s="159"/>
      <c r="D593" s="159"/>
      <c r="E593" s="159"/>
      <c r="F593" s="159"/>
      <c r="G593" s="117"/>
      <c r="H593" s="160"/>
      <c r="I593" s="160"/>
      <c r="J593" s="160"/>
      <c r="K593" s="160"/>
      <c r="L593" s="129"/>
      <c r="M593" s="129"/>
      <c r="N593" s="129"/>
      <c r="O593" s="161"/>
      <c r="P593" s="161"/>
      <c r="Q593" s="161"/>
    </row>
    <row r="594" spans="2:17" ht="16" customHeight="1" thickTop="1" x14ac:dyDescent="0.2">
      <c r="H594" s="126"/>
      <c r="I594" s="126"/>
      <c r="J594" s="126"/>
      <c r="K594" s="106"/>
      <c r="L594" s="106"/>
      <c r="M594" s="106"/>
      <c r="N594" s="106"/>
      <c r="O594" s="106"/>
      <c r="P594" s="106"/>
      <c r="Q594" s="106"/>
    </row>
    <row r="595" spans="2:17" ht="16" customHeight="1" x14ac:dyDescent="0.2">
      <c r="H595" s="126"/>
      <c r="I595" s="126"/>
      <c r="J595" s="126"/>
      <c r="K595" s="106"/>
      <c r="L595" s="106"/>
      <c r="M595" s="106"/>
      <c r="N595" s="106"/>
      <c r="O595" s="106"/>
      <c r="P595" s="106"/>
      <c r="Q595" s="106"/>
    </row>
    <row r="596" spans="2:17" ht="16" customHeight="1" x14ac:dyDescent="0.2">
      <c r="B596" s="426" t="s">
        <v>5</v>
      </c>
      <c r="C596" s="426"/>
      <c r="D596" s="426"/>
      <c r="E596" s="426"/>
      <c r="F596" s="426"/>
      <c r="G596" s="426"/>
      <c r="H596" s="426"/>
      <c r="I596" s="426"/>
      <c r="J596" s="426"/>
      <c r="K596" s="426"/>
      <c r="L596" s="426"/>
      <c r="M596" s="426"/>
      <c r="N596" s="426"/>
      <c r="O596" s="426"/>
      <c r="P596" s="426"/>
      <c r="Q596" s="426"/>
    </row>
    <row r="597" spans="2:17" ht="16" customHeight="1" x14ac:dyDescent="0.2">
      <c r="B597" s="734"/>
      <c r="C597" s="734"/>
      <c r="D597" s="734"/>
      <c r="E597" s="734"/>
      <c r="F597" s="734"/>
      <c r="G597" s="734"/>
      <c r="H597" s="734"/>
      <c r="I597" s="734"/>
      <c r="J597" s="734"/>
      <c r="K597" s="734"/>
      <c r="L597" s="734"/>
      <c r="M597" s="734"/>
      <c r="N597" s="734"/>
      <c r="O597" s="734"/>
      <c r="P597" s="734"/>
      <c r="Q597" s="734"/>
    </row>
    <row r="598" spans="2:17" ht="16" customHeight="1" x14ac:dyDescent="0.2">
      <c r="B598" s="89"/>
      <c r="C598" s="89"/>
      <c r="D598" s="89"/>
      <c r="E598" s="89"/>
      <c r="F598" s="89"/>
      <c r="G598" s="89"/>
      <c r="H598" s="23"/>
      <c r="I598" s="23"/>
      <c r="J598" s="23"/>
      <c r="K598" s="23"/>
      <c r="M598" s="26"/>
      <c r="N598" s="26"/>
      <c r="O598" s="26"/>
      <c r="P598" s="26"/>
      <c r="Q598" s="26"/>
    </row>
    <row r="599" spans="2:17" ht="16" customHeight="1" thickBot="1" x14ac:dyDescent="0.25">
      <c r="B599" s="726" t="s">
        <v>303</v>
      </c>
      <c r="C599" s="726"/>
      <c r="D599" s="726"/>
      <c r="E599" s="726"/>
      <c r="F599" s="726"/>
      <c r="G599" s="726"/>
      <c r="H599" s="726"/>
      <c r="I599" s="726"/>
      <c r="J599" s="726"/>
      <c r="K599" s="726"/>
      <c r="L599" s="726"/>
      <c r="M599" s="726"/>
      <c r="N599" s="726"/>
      <c r="O599" s="726"/>
      <c r="P599" s="726"/>
      <c r="Q599" s="726"/>
    </row>
    <row r="600" spans="2:17" ht="16" customHeight="1" thickTop="1" x14ac:dyDescent="0.2">
      <c r="B600" s="158"/>
      <c r="C600" s="158"/>
      <c r="D600" s="158"/>
      <c r="E600" s="158"/>
      <c r="F600" s="158"/>
      <c r="G600" s="158"/>
      <c r="H600" s="158"/>
      <c r="I600" s="158"/>
      <c r="J600" s="158"/>
      <c r="K600" s="158"/>
      <c r="L600" s="158"/>
      <c r="M600" s="158"/>
      <c r="N600" s="158"/>
      <c r="O600" s="158"/>
      <c r="P600" s="158"/>
      <c r="Q600" s="158"/>
    </row>
    <row r="601" spans="2:17" ht="16" customHeight="1" x14ac:dyDescent="0.2">
      <c r="B601" s="120" t="s">
        <v>661</v>
      </c>
      <c r="C601" s="158"/>
      <c r="D601" s="158"/>
      <c r="E601" s="158"/>
      <c r="F601" s="158"/>
      <c r="G601" s="158"/>
      <c r="H601" s="158"/>
      <c r="I601" s="158"/>
      <c r="J601" s="158"/>
      <c r="K601" s="158"/>
      <c r="L601" s="158"/>
      <c r="M601" s="158"/>
      <c r="N601" s="158"/>
      <c r="O601" s="158"/>
      <c r="P601" s="158"/>
      <c r="Q601" s="158"/>
    </row>
    <row r="602" spans="2:17" ht="16" customHeight="1" x14ac:dyDescent="0.2">
      <c r="B602" s="113"/>
      <c r="C602" s="113"/>
      <c r="D602" s="113"/>
      <c r="E602" s="113"/>
      <c r="F602" s="32"/>
      <c r="G602" s="123"/>
      <c r="H602" s="100"/>
      <c r="I602" s="100"/>
      <c r="J602" s="100"/>
    </row>
    <row r="603" spans="2:17" ht="16" customHeight="1" x14ac:dyDescent="0.2">
      <c r="B603" s="125" t="s">
        <v>535</v>
      </c>
      <c r="C603" s="125"/>
      <c r="D603" s="125"/>
      <c r="E603" s="125"/>
      <c r="F603" s="32"/>
      <c r="G603" s="106"/>
      <c r="H603" s="714" t="s">
        <v>482</v>
      </c>
      <c r="I603" s="714"/>
      <c r="J603" s="715"/>
    </row>
    <row r="604" spans="2:17" ht="16" customHeight="1" x14ac:dyDescent="0.2">
      <c r="B604" s="712" t="s">
        <v>662</v>
      </c>
      <c r="C604" s="712"/>
      <c r="D604" s="712"/>
      <c r="E604" s="712"/>
      <c r="F604" s="32"/>
      <c r="G604" s="106"/>
      <c r="H604" s="714"/>
      <c r="I604" s="714"/>
      <c r="J604" s="715"/>
    </row>
    <row r="605" spans="2:17" ht="16" customHeight="1" x14ac:dyDescent="0.2">
      <c r="B605" s="712"/>
      <c r="C605" s="712"/>
      <c r="D605" s="712"/>
      <c r="E605" s="712"/>
      <c r="F605" s="32"/>
      <c r="G605" s="105"/>
      <c r="H605" s="714"/>
      <c r="I605" s="714"/>
      <c r="J605" s="715"/>
    </row>
    <row r="606" spans="2:17" ht="16" customHeight="1" x14ac:dyDescent="0.2">
      <c r="F606" s="32"/>
      <c r="G606" s="105"/>
      <c r="H606" s="105"/>
      <c r="I606" s="105"/>
      <c r="J606" s="106"/>
    </row>
    <row r="607" spans="2:17" ht="16" customHeight="1" x14ac:dyDescent="0.2">
      <c r="B607" s="727" t="s">
        <v>527</v>
      </c>
      <c r="C607" s="727"/>
      <c r="D607" s="727"/>
      <c r="E607" s="727"/>
      <c r="F607" s="727"/>
      <c r="G607" s="106"/>
      <c r="H607" s="714" t="s">
        <v>482</v>
      </c>
      <c r="I607" s="714"/>
      <c r="J607" s="715"/>
    </row>
    <row r="608" spans="2:17" ht="16" customHeight="1" x14ac:dyDescent="0.2">
      <c r="B608" s="712" t="s">
        <v>663</v>
      </c>
      <c r="C608" s="712"/>
      <c r="D608" s="712"/>
      <c r="E608" s="712"/>
      <c r="F608" s="32"/>
      <c r="G608" s="106"/>
      <c r="H608" s="714"/>
      <c r="I608" s="714"/>
      <c r="J608" s="715"/>
    </row>
    <row r="609" spans="2:17" ht="16" customHeight="1" x14ac:dyDescent="0.2">
      <c r="B609" s="712"/>
      <c r="C609" s="712"/>
      <c r="D609" s="712"/>
      <c r="E609" s="712"/>
      <c r="F609" s="32"/>
      <c r="G609" s="105"/>
      <c r="H609" s="714"/>
      <c r="I609" s="714"/>
      <c r="J609" s="715"/>
    </row>
    <row r="610" spans="2:17" ht="16" customHeight="1" x14ac:dyDescent="0.2">
      <c r="B610" s="116"/>
      <c r="C610" s="116"/>
      <c r="D610" s="116"/>
      <c r="E610" s="116"/>
      <c r="F610" s="116"/>
      <c r="G610" s="116"/>
      <c r="H610" s="126"/>
      <c r="I610" s="126"/>
      <c r="J610" s="126"/>
      <c r="K610" s="106"/>
      <c r="L610" s="106"/>
      <c r="M610" s="106"/>
      <c r="N610" s="106"/>
      <c r="O610" s="106"/>
      <c r="P610" s="106"/>
      <c r="Q610" s="106"/>
    </row>
    <row r="611" spans="2:17" ht="16" customHeight="1" x14ac:dyDescent="0.2">
      <c r="B611" s="111" t="s">
        <v>541</v>
      </c>
      <c r="C611" s="111"/>
      <c r="D611" s="111"/>
      <c r="E611" s="111"/>
      <c r="F611" s="32"/>
      <c r="G611" s="121"/>
      <c r="H611" s="714" t="s">
        <v>482</v>
      </c>
      <c r="I611" s="714"/>
      <c r="J611" s="715"/>
    </row>
    <row r="612" spans="2:17" ht="16" customHeight="1" x14ac:dyDescent="0.2">
      <c r="B612" s="712" t="s">
        <v>664</v>
      </c>
      <c r="C612" s="712"/>
      <c r="D612" s="712"/>
      <c r="E612" s="712"/>
      <c r="F612" s="32"/>
      <c r="G612" s="121"/>
      <c r="H612" s="714"/>
      <c r="I612" s="714"/>
      <c r="J612" s="715"/>
    </row>
    <row r="613" spans="2:17" ht="16" customHeight="1" x14ac:dyDescent="0.2">
      <c r="B613" s="712"/>
      <c r="C613" s="712"/>
      <c r="D613" s="712"/>
      <c r="E613" s="712"/>
      <c r="F613" s="32"/>
      <c r="G613" s="121"/>
      <c r="H613" s="714"/>
      <c r="I613" s="714"/>
      <c r="J613" s="715"/>
    </row>
    <row r="614" spans="2:17" ht="16" customHeight="1" x14ac:dyDescent="0.2">
      <c r="F614" s="32"/>
      <c r="G614" s="105"/>
      <c r="H614" s="105"/>
      <c r="I614" s="105"/>
      <c r="J614" s="106"/>
    </row>
    <row r="615" spans="2:17" ht="16" customHeight="1" x14ac:dyDescent="0.2">
      <c r="B615" s="111" t="s">
        <v>492</v>
      </c>
      <c r="C615" s="111"/>
      <c r="D615" s="111"/>
      <c r="E615" s="111"/>
      <c r="F615" s="32"/>
      <c r="G615" s="106"/>
      <c r="H615" s="714" t="s">
        <v>482</v>
      </c>
      <c r="I615" s="714"/>
      <c r="J615" s="715"/>
    </row>
    <row r="616" spans="2:17" ht="16" customHeight="1" x14ac:dyDescent="0.2">
      <c r="B616" s="712" t="s">
        <v>665</v>
      </c>
      <c r="C616" s="712"/>
      <c r="D616" s="712"/>
      <c r="E616" s="712"/>
      <c r="F616" s="32"/>
      <c r="G616" s="106"/>
      <c r="H616" s="714"/>
      <c r="I616" s="714"/>
      <c r="J616" s="715"/>
    </row>
    <row r="617" spans="2:17" ht="16" customHeight="1" x14ac:dyDescent="0.2">
      <c r="B617" s="712"/>
      <c r="C617" s="712"/>
      <c r="D617" s="712"/>
      <c r="E617" s="712"/>
      <c r="F617" s="32"/>
      <c r="G617" s="105"/>
      <c r="H617" s="714"/>
      <c r="I617" s="714"/>
      <c r="J617" s="715"/>
    </row>
    <row r="618" spans="2:17" ht="16" customHeight="1" x14ac:dyDescent="0.2">
      <c r="B618" s="113"/>
      <c r="C618" s="113"/>
      <c r="D618" s="113"/>
      <c r="E618" s="113"/>
      <c r="F618" s="32"/>
      <c r="G618" s="123"/>
      <c r="H618" s="100"/>
      <c r="I618" s="100"/>
      <c r="J618" s="100"/>
    </row>
    <row r="619" spans="2:17" ht="16" customHeight="1" x14ac:dyDescent="0.2">
      <c r="B619" s="720" t="s">
        <v>510</v>
      </c>
      <c r="C619" s="720"/>
      <c r="D619" s="720"/>
      <c r="E619" s="720"/>
      <c r="F619" s="32"/>
      <c r="G619" s="106"/>
      <c r="H619" s="714" t="s">
        <v>482</v>
      </c>
      <c r="I619" s="714"/>
      <c r="J619" s="715"/>
      <c r="K619" s="32" t="s">
        <v>302</v>
      </c>
    </row>
    <row r="620" spans="2:17" ht="16" customHeight="1" x14ac:dyDescent="0.2">
      <c r="B620" s="712" t="s">
        <v>666</v>
      </c>
      <c r="C620" s="712"/>
      <c r="D620" s="712"/>
      <c r="E620" s="712"/>
      <c r="F620" s="32"/>
      <c r="G620" s="106"/>
      <c r="H620" s="714"/>
      <c r="I620" s="714"/>
      <c r="J620" s="715"/>
    </row>
    <row r="621" spans="2:17" ht="16" customHeight="1" x14ac:dyDescent="0.2">
      <c r="B621" s="712"/>
      <c r="C621" s="712"/>
      <c r="D621" s="712"/>
      <c r="E621" s="712"/>
      <c r="F621" s="32"/>
      <c r="G621" s="105"/>
      <c r="H621" s="714"/>
      <c r="I621" s="714"/>
      <c r="J621" s="715"/>
    </row>
    <row r="622" spans="2:17" ht="16" customHeight="1" x14ac:dyDescent="0.2">
      <c r="B622" s="32"/>
      <c r="C622" s="32"/>
      <c r="D622" s="32"/>
      <c r="E622" s="106"/>
      <c r="F622" s="106"/>
      <c r="G622" s="106"/>
      <c r="H622" s="106"/>
      <c r="I622" s="106"/>
      <c r="J622" s="106"/>
    </row>
    <row r="623" spans="2:17" ht="16" customHeight="1" x14ac:dyDescent="0.2">
      <c r="B623" s="111" t="s">
        <v>667</v>
      </c>
      <c r="C623" s="127"/>
      <c r="D623" s="127"/>
      <c r="E623" s="127"/>
      <c r="F623" s="32"/>
      <c r="G623" s="106"/>
      <c r="H623" s="714" t="s">
        <v>482</v>
      </c>
      <c r="I623" s="714"/>
      <c r="J623" s="715"/>
    </row>
    <row r="624" spans="2:17" ht="16" customHeight="1" x14ac:dyDescent="0.2">
      <c r="B624" s="712" t="s">
        <v>668</v>
      </c>
      <c r="C624" s="712"/>
      <c r="D624" s="712"/>
      <c r="E624" s="712"/>
      <c r="F624" s="712"/>
      <c r="G624" s="106"/>
      <c r="H624" s="714"/>
      <c r="I624" s="714"/>
      <c r="J624" s="715"/>
    </row>
    <row r="625" spans="2:17" ht="16" customHeight="1" x14ac:dyDescent="0.2">
      <c r="B625" s="712"/>
      <c r="C625" s="712"/>
      <c r="D625" s="712"/>
      <c r="E625" s="712"/>
      <c r="F625" s="712"/>
      <c r="G625" s="105"/>
      <c r="H625" s="714"/>
      <c r="I625" s="714"/>
      <c r="J625" s="715"/>
    </row>
    <row r="626" spans="2:17" ht="16" customHeight="1" x14ac:dyDescent="0.2">
      <c r="F626" s="32"/>
      <c r="G626" s="105"/>
      <c r="H626" s="105"/>
      <c r="I626" s="105"/>
      <c r="J626" s="106"/>
    </row>
    <row r="627" spans="2:17" ht="16" customHeight="1" x14ac:dyDescent="0.2">
      <c r="B627" s="721" t="s">
        <v>669</v>
      </c>
      <c r="C627" s="721"/>
      <c r="D627" s="721"/>
      <c r="E627" s="721"/>
      <c r="F627" s="32"/>
      <c r="G627" s="106"/>
      <c r="H627" s="714" t="s">
        <v>482</v>
      </c>
      <c r="I627" s="714"/>
      <c r="J627" s="715"/>
    </row>
    <row r="628" spans="2:17" ht="16" customHeight="1" x14ac:dyDescent="0.2">
      <c r="B628" s="712" t="s">
        <v>670</v>
      </c>
      <c r="C628" s="712"/>
      <c r="D628" s="712"/>
      <c r="E628" s="712"/>
      <c r="F628" s="32"/>
      <c r="G628" s="106"/>
      <c r="H628" s="714"/>
      <c r="I628" s="714"/>
      <c r="J628" s="715"/>
    </row>
    <row r="629" spans="2:17" ht="16" customHeight="1" x14ac:dyDescent="0.2">
      <c r="B629" s="712"/>
      <c r="C629" s="712"/>
      <c r="D629" s="712"/>
      <c r="E629" s="712"/>
      <c r="F629" s="32"/>
      <c r="G629" s="32"/>
      <c r="H629" s="714"/>
      <c r="I629" s="714"/>
      <c r="J629" s="715"/>
    </row>
    <row r="630" spans="2:17" ht="16" customHeight="1" x14ac:dyDescent="0.2">
      <c r="B630" s="126"/>
      <c r="C630" s="126"/>
      <c r="D630" s="126"/>
      <c r="E630" s="106"/>
      <c r="F630" s="106"/>
      <c r="G630" s="106"/>
      <c r="H630" s="106"/>
      <c r="I630" s="106"/>
      <c r="J630" s="106"/>
    </row>
    <row r="631" spans="2:17" ht="16" customHeight="1" x14ac:dyDescent="0.2">
      <c r="B631" s="125" t="s">
        <v>604</v>
      </c>
      <c r="C631" s="125"/>
      <c r="D631" s="125"/>
      <c r="E631" s="125"/>
      <c r="F631" s="32"/>
      <c r="G631" s="121"/>
      <c r="H631" s="732" t="s">
        <v>482</v>
      </c>
      <c r="I631" s="732"/>
      <c r="J631" s="733"/>
    </row>
    <row r="632" spans="2:17" ht="16" customHeight="1" x14ac:dyDescent="0.2">
      <c r="B632" s="712" t="s">
        <v>671</v>
      </c>
      <c r="C632" s="712"/>
      <c r="D632" s="712"/>
      <c r="E632" s="712"/>
      <c r="F632" s="32"/>
      <c r="G632" s="121"/>
      <c r="H632" s="732"/>
      <c r="I632" s="732"/>
      <c r="J632" s="733"/>
    </row>
    <row r="633" spans="2:17" ht="16" customHeight="1" x14ac:dyDescent="0.2">
      <c r="B633" s="712"/>
      <c r="C633" s="712"/>
      <c r="D633" s="712"/>
      <c r="E633" s="712"/>
      <c r="F633" s="32"/>
      <c r="G633" s="121"/>
      <c r="H633" s="732"/>
      <c r="I633" s="732"/>
      <c r="J633" s="733"/>
    </row>
    <row r="634" spans="2:17" ht="16" customHeight="1" thickBot="1" x14ac:dyDescent="0.25">
      <c r="B634" s="159"/>
      <c r="C634" s="159"/>
      <c r="D634" s="159"/>
      <c r="E634" s="159"/>
      <c r="F634" s="159"/>
      <c r="G634" s="117"/>
      <c r="H634" s="160"/>
      <c r="I634" s="160"/>
      <c r="J634" s="160"/>
      <c r="K634" s="160"/>
      <c r="L634" s="129"/>
      <c r="M634" s="129"/>
      <c r="N634" s="129"/>
      <c r="O634" s="161"/>
      <c r="P634" s="161"/>
      <c r="Q634" s="161"/>
    </row>
    <row r="635" spans="2:17" ht="16" customHeight="1" thickTop="1" x14ac:dyDescent="0.2">
      <c r="B635" s="89"/>
      <c r="C635" s="89"/>
      <c r="D635" s="89"/>
      <c r="E635" s="89"/>
      <c r="F635" s="89"/>
      <c r="G635" s="89"/>
      <c r="H635" s="23"/>
      <c r="I635" s="23"/>
      <c r="J635" s="23"/>
      <c r="K635" s="23"/>
      <c r="M635" s="26"/>
      <c r="N635" s="26"/>
      <c r="O635" s="26"/>
      <c r="P635" s="26"/>
      <c r="Q635" s="26"/>
    </row>
    <row r="636" spans="2:17" ht="16" customHeight="1" thickBot="1" x14ac:dyDescent="0.25">
      <c r="B636" s="726" t="s">
        <v>313</v>
      </c>
      <c r="C636" s="726"/>
      <c r="D636" s="726"/>
      <c r="E636" s="726"/>
      <c r="F636" s="726"/>
      <c r="G636" s="726"/>
      <c r="H636" s="726"/>
      <c r="I636" s="726"/>
      <c r="J636" s="726"/>
      <c r="K636" s="726"/>
      <c r="L636" s="726"/>
      <c r="M636" s="726"/>
      <c r="N636" s="726"/>
      <c r="O636" s="726"/>
      <c r="P636" s="726"/>
      <c r="Q636" s="726"/>
    </row>
    <row r="637" spans="2:17" ht="16" customHeight="1" thickTop="1" x14ac:dyDescent="0.2">
      <c r="B637" s="162"/>
      <c r="C637" s="162"/>
      <c r="D637" s="162"/>
      <c r="E637" s="162"/>
      <c r="F637" s="158"/>
      <c r="G637" s="158"/>
      <c r="H637" s="158"/>
      <c r="I637" s="158"/>
      <c r="J637" s="158"/>
    </row>
    <row r="638" spans="2:17" ht="16" customHeight="1" x14ac:dyDescent="0.2">
      <c r="B638" s="724" t="s">
        <v>672</v>
      </c>
      <c r="C638" s="724"/>
      <c r="D638" s="724"/>
      <c r="E638" s="724"/>
      <c r="F638" s="32"/>
      <c r="G638" s="121"/>
      <c r="H638" s="714" t="s">
        <v>482</v>
      </c>
      <c r="I638" s="714"/>
      <c r="J638" s="715"/>
    </row>
    <row r="639" spans="2:17" ht="16" customHeight="1" x14ac:dyDescent="0.2">
      <c r="B639" s="725" t="s">
        <v>673</v>
      </c>
      <c r="C639" s="725"/>
      <c r="D639" s="725"/>
      <c r="E639" s="725"/>
      <c r="F639" s="32"/>
      <c r="G639" s="121"/>
      <c r="H639" s="714"/>
      <c r="I639" s="714"/>
      <c r="J639" s="715"/>
    </row>
    <row r="640" spans="2:17" ht="31" customHeight="1" x14ac:dyDescent="0.2">
      <c r="B640" s="725"/>
      <c r="C640" s="725"/>
      <c r="D640" s="725"/>
      <c r="E640" s="725"/>
      <c r="F640" s="32"/>
      <c r="G640" s="121"/>
      <c r="H640" s="714"/>
      <c r="I640" s="714"/>
      <c r="J640" s="715"/>
    </row>
    <row r="641" spans="2:17" ht="16" customHeight="1" x14ac:dyDescent="0.2">
      <c r="B641" s="120"/>
      <c r="C641" s="120"/>
      <c r="D641" s="120"/>
      <c r="E641" s="120"/>
      <c r="F641" s="120"/>
      <c r="G641" s="120"/>
      <c r="H641" s="120"/>
      <c r="I641" s="120"/>
      <c r="J641" s="120"/>
      <c r="K641" s="120"/>
      <c r="L641" s="120"/>
      <c r="M641" s="120"/>
      <c r="N641" s="120"/>
      <c r="O641" s="120"/>
      <c r="P641" s="120"/>
      <c r="Q641" s="120"/>
    </row>
    <row r="642" spans="2:17" ht="16" customHeight="1" x14ac:dyDescent="0.2">
      <c r="B642" s="717" t="s">
        <v>520</v>
      </c>
      <c r="C642" s="717"/>
      <c r="D642" s="717"/>
      <c r="E642" s="717"/>
      <c r="F642" s="717"/>
      <c r="G642" s="32"/>
      <c r="H642" s="714" t="s">
        <v>482</v>
      </c>
      <c r="I642" s="714"/>
      <c r="J642" s="715"/>
    </row>
    <row r="643" spans="2:17" ht="15" customHeight="1" x14ac:dyDescent="0.2">
      <c r="B643" s="719" t="s">
        <v>674</v>
      </c>
      <c r="C643" s="713"/>
      <c r="D643" s="713"/>
      <c r="E643" s="713"/>
      <c r="F643" s="713"/>
      <c r="G643" s="32"/>
      <c r="H643" s="714"/>
      <c r="I643" s="714"/>
      <c r="J643" s="715"/>
    </row>
    <row r="644" spans="2:17" ht="16" customHeight="1" x14ac:dyDescent="0.2">
      <c r="B644" s="719"/>
      <c r="C644" s="713"/>
      <c r="D644" s="713"/>
      <c r="E644" s="713"/>
      <c r="F644" s="713"/>
      <c r="G644" s="32"/>
      <c r="H644" s="714"/>
      <c r="I644" s="714"/>
      <c r="J644" s="715"/>
    </row>
    <row r="645" spans="2:17" ht="16" customHeight="1" x14ac:dyDescent="0.2">
      <c r="B645" s="719"/>
      <c r="C645" s="713"/>
      <c r="D645" s="713"/>
      <c r="E645" s="713"/>
      <c r="F645" s="713"/>
      <c r="G645" s="32"/>
      <c r="H645" s="714"/>
      <c r="I645" s="714"/>
      <c r="J645" s="715"/>
    </row>
    <row r="646" spans="2:17" ht="16" customHeight="1" x14ac:dyDescent="0.2">
      <c r="B646" s="158"/>
      <c r="C646" s="158"/>
      <c r="D646" s="158"/>
      <c r="E646" s="158"/>
      <c r="F646" s="158"/>
      <c r="G646" s="158"/>
      <c r="H646" s="158"/>
      <c r="I646" s="158"/>
      <c r="J646" s="158"/>
    </row>
    <row r="647" spans="2:17" ht="22" customHeight="1" x14ac:dyDescent="0.2">
      <c r="B647" s="724" t="s">
        <v>675</v>
      </c>
      <c r="C647" s="724"/>
      <c r="D647" s="724"/>
      <c r="E647" s="724"/>
      <c r="F647" s="32"/>
      <c r="G647" s="121"/>
      <c r="H647" s="740" t="s">
        <v>482</v>
      </c>
      <c r="I647" s="740"/>
      <c r="J647" s="741"/>
    </row>
    <row r="648" spans="2:17" ht="16" customHeight="1" x14ac:dyDescent="0.2">
      <c r="B648" s="725" t="s">
        <v>676</v>
      </c>
      <c r="C648" s="725"/>
      <c r="D648" s="725"/>
      <c r="E648" s="725"/>
      <c r="F648" s="32"/>
      <c r="G648" s="121"/>
      <c r="H648" s="740"/>
      <c r="I648" s="740"/>
      <c r="J648" s="741"/>
    </row>
    <row r="649" spans="2:17" ht="16" customHeight="1" x14ac:dyDescent="0.2">
      <c r="B649" s="725"/>
      <c r="C649" s="725"/>
      <c r="D649" s="725"/>
      <c r="E649" s="725"/>
      <c r="F649" s="32"/>
      <c r="G649" s="121"/>
      <c r="H649" s="740"/>
      <c r="I649" s="740"/>
      <c r="J649" s="741"/>
    </row>
    <row r="650" spans="2:17" ht="16" customHeight="1" x14ac:dyDescent="0.2">
      <c r="B650" s="112"/>
      <c r="C650" s="112"/>
      <c r="D650" s="112"/>
      <c r="E650" s="112"/>
      <c r="F650" s="32"/>
      <c r="G650" s="121"/>
      <c r="H650" s="163"/>
      <c r="I650" s="163"/>
      <c r="J650" s="164"/>
    </row>
    <row r="651" spans="2:17" ht="16" customHeight="1" x14ac:dyDescent="0.2">
      <c r="B651" s="724" t="s">
        <v>677</v>
      </c>
      <c r="C651" s="724"/>
      <c r="D651" s="724"/>
      <c r="E651" s="724"/>
      <c r="F651" s="32"/>
      <c r="G651" s="121"/>
      <c r="H651" s="740" t="s">
        <v>482</v>
      </c>
      <c r="I651" s="740"/>
      <c r="J651" s="741"/>
    </row>
    <row r="652" spans="2:17" ht="16" customHeight="1" x14ac:dyDescent="0.2">
      <c r="B652" s="725" t="s">
        <v>678</v>
      </c>
      <c r="C652" s="725"/>
      <c r="D652" s="725"/>
      <c r="E652" s="725"/>
      <c r="F652" s="32"/>
      <c r="G652" s="121"/>
      <c r="H652" s="740"/>
      <c r="I652" s="740"/>
      <c r="J652" s="741"/>
    </row>
    <row r="653" spans="2:17" ht="16" customHeight="1" x14ac:dyDescent="0.2">
      <c r="B653" s="725"/>
      <c r="C653" s="725"/>
      <c r="D653" s="725"/>
      <c r="E653" s="725"/>
      <c r="F653" s="32"/>
      <c r="G653" s="121"/>
      <c r="H653" s="740"/>
      <c r="I653" s="740"/>
      <c r="J653" s="741"/>
    </row>
    <row r="654" spans="2:17" ht="16" customHeight="1" x14ac:dyDescent="0.2">
      <c r="B654" s="112"/>
      <c r="C654" s="112"/>
      <c r="D654" s="112"/>
      <c r="E654" s="112"/>
      <c r="F654" s="32"/>
      <c r="G654" s="121"/>
      <c r="H654" s="163"/>
      <c r="I654" s="163"/>
      <c r="J654" s="164"/>
    </row>
    <row r="655" spans="2:17" ht="33" customHeight="1" x14ac:dyDescent="0.2">
      <c r="B655" s="724" t="s">
        <v>679</v>
      </c>
      <c r="C655" s="724"/>
      <c r="D655" s="724"/>
      <c r="E655" s="724"/>
      <c r="F655" s="131"/>
      <c r="G655" s="121"/>
      <c r="H655" s="714" t="s">
        <v>482</v>
      </c>
      <c r="I655" s="714"/>
      <c r="J655" s="715"/>
    </row>
    <row r="656" spans="2:17" ht="16" customHeight="1" x14ac:dyDescent="0.2">
      <c r="B656" s="713" t="s">
        <v>680</v>
      </c>
      <c r="C656" s="713"/>
      <c r="D656" s="713"/>
      <c r="E656" s="713"/>
      <c r="F656" s="713"/>
      <c r="G656" s="121"/>
      <c r="H656" s="714"/>
      <c r="I656" s="714"/>
      <c r="J656" s="715"/>
    </row>
    <row r="657" spans="2:17" ht="16" customHeight="1" x14ac:dyDescent="0.2">
      <c r="B657" s="713"/>
      <c r="C657" s="713"/>
      <c r="D657" s="713"/>
      <c r="E657" s="713"/>
      <c r="F657" s="713"/>
      <c r="G657" s="121"/>
      <c r="H657" s="714"/>
      <c r="I657" s="714"/>
      <c r="J657" s="715"/>
    </row>
    <row r="658" spans="2:17" ht="16" customHeight="1" x14ac:dyDescent="0.2">
      <c r="B658" s="126"/>
      <c r="C658" s="126"/>
      <c r="D658" s="126"/>
      <c r="E658" s="106"/>
      <c r="F658" s="106"/>
      <c r="G658" s="106"/>
      <c r="H658" s="106"/>
      <c r="I658" s="106"/>
      <c r="J658" s="106"/>
    </row>
    <row r="659" spans="2:17" ht="16" customHeight="1" x14ac:dyDescent="0.2">
      <c r="B659" s="130" t="s">
        <v>681</v>
      </c>
      <c r="C659" s="130"/>
      <c r="D659" s="130"/>
      <c r="E659" s="130"/>
      <c r="F659" s="131"/>
      <c r="G659" s="121"/>
      <c r="H659" s="714" t="s">
        <v>482</v>
      </c>
      <c r="I659" s="714"/>
      <c r="J659" s="715"/>
    </row>
    <row r="660" spans="2:17" ht="16" customHeight="1" x14ac:dyDescent="0.2">
      <c r="B660" s="713" t="s">
        <v>682</v>
      </c>
      <c r="C660" s="713"/>
      <c r="D660" s="713"/>
      <c r="E660" s="713"/>
      <c r="F660" s="713"/>
      <c r="G660" s="121"/>
      <c r="H660" s="714"/>
      <c r="I660" s="714"/>
      <c r="J660" s="715"/>
    </row>
    <row r="661" spans="2:17" ht="16" customHeight="1" x14ac:dyDescent="0.2">
      <c r="B661" s="713"/>
      <c r="C661" s="713"/>
      <c r="D661" s="713"/>
      <c r="E661" s="713"/>
      <c r="F661" s="713"/>
      <c r="G661" s="121"/>
      <c r="H661" s="714"/>
      <c r="I661" s="714"/>
      <c r="J661" s="715"/>
    </row>
    <row r="662" spans="2:17" ht="16" customHeight="1" thickBot="1" x14ac:dyDescent="0.25">
      <c r="B662" s="165"/>
      <c r="C662" s="165"/>
      <c r="D662" s="165"/>
      <c r="E662" s="165"/>
      <c r="F662" s="165"/>
      <c r="G662" s="165"/>
      <c r="H662" s="166"/>
      <c r="I662" s="166"/>
      <c r="J662" s="166"/>
      <c r="K662" s="167"/>
      <c r="L662" s="167"/>
      <c r="M662" s="167"/>
      <c r="N662" s="167"/>
      <c r="O662" s="167"/>
      <c r="P662" s="167"/>
      <c r="Q662" s="167"/>
    </row>
    <row r="663" spans="2:17" ht="16" customHeight="1" thickTop="1" x14ac:dyDescent="0.2">
      <c r="H663" s="126"/>
      <c r="I663" s="126"/>
      <c r="J663" s="126"/>
      <c r="K663" s="106"/>
      <c r="L663" s="106"/>
      <c r="M663" s="106"/>
      <c r="N663" s="106"/>
      <c r="O663" s="106"/>
      <c r="P663" s="106"/>
      <c r="Q663" s="106"/>
    </row>
    <row r="664" spans="2:17" ht="16" customHeight="1" x14ac:dyDescent="0.2">
      <c r="B664" s="120" t="s">
        <v>683</v>
      </c>
      <c r="C664" s="158"/>
      <c r="D664" s="158"/>
      <c r="E664" s="158"/>
      <c r="F664" s="158"/>
      <c r="G664" s="158"/>
      <c r="H664" s="158"/>
      <c r="I664" s="158"/>
      <c r="J664" s="158"/>
      <c r="K664" s="158"/>
      <c r="L664" s="158"/>
      <c r="M664" s="158"/>
      <c r="N664" s="158"/>
      <c r="O664" s="158"/>
      <c r="P664" s="158"/>
      <c r="Q664" s="158"/>
    </row>
    <row r="665" spans="2:17" ht="16" customHeight="1" x14ac:dyDescent="0.2">
      <c r="B665" s="113"/>
      <c r="C665" s="113"/>
      <c r="D665" s="113"/>
      <c r="E665" s="113"/>
      <c r="F665" s="32"/>
      <c r="G665" s="123"/>
      <c r="H665" s="100"/>
      <c r="I665" s="100"/>
      <c r="J665" s="100"/>
    </row>
    <row r="666" spans="2:17" ht="16" customHeight="1" x14ac:dyDescent="0.2">
      <c r="B666" s="111" t="s">
        <v>527</v>
      </c>
      <c r="C666" s="111"/>
      <c r="D666" s="111"/>
      <c r="E666" s="111"/>
      <c r="F666" s="32"/>
      <c r="G666" s="106"/>
      <c r="H666" s="714" t="s">
        <v>482</v>
      </c>
      <c r="I666" s="714"/>
      <c r="J666" s="715"/>
    </row>
    <row r="667" spans="2:17" ht="16" customHeight="1" x14ac:dyDescent="0.2">
      <c r="B667" s="712" t="s">
        <v>684</v>
      </c>
      <c r="C667" s="712"/>
      <c r="D667" s="712"/>
      <c r="E667" s="712"/>
      <c r="F667" s="32"/>
      <c r="G667" s="106"/>
      <c r="H667" s="714"/>
      <c r="I667" s="714"/>
      <c r="J667" s="715"/>
    </row>
    <row r="668" spans="2:17" ht="16" customHeight="1" x14ac:dyDescent="0.2">
      <c r="B668" s="712"/>
      <c r="C668" s="712"/>
      <c r="D668" s="712"/>
      <c r="E668" s="712"/>
      <c r="F668" s="32"/>
      <c r="G668" s="32"/>
      <c r="H668" s="714"/>
      <c r="I668" s="714"/>
      <c r="J668" s="715"/>
    </row>
    <row r="669" spans="2:17" ht="16" customHeight="1" x14ac:dyDescent="0.2">
      <c r="B669" s="113"/>
      <c r="C669" s="113"/>
      <c r="D669" s="113"/>
      <c r="E669" s="113"/>
      <c r="F669" s="32"/>
      <c r="G669" s="123"/>
      <c r="H669" s="100"/>
      <c r="I669" s="100"/>
      <c r="J669" s="100"/>
    </row>
    <row r="670" spans="2:17" ht="16" customHeight="1" x14ac:dyDescent="0.2">
      <c r="B670" s="111" t="s">
        <v>541</v>
      </c>
      <c r="C670" s="111"/>
      <c r="D670" s="111"/>
      <c r="E670" s="111"/>
      <c r="F670" s="32"/>
      <c r="G670" s="121"/>
      <c r="H670" s="714" t="s">
        <v>482</v>
      </c>
      <c r="I670" s="714"/>
      <c r="J670" s="715"/>
    </row>
    <row r="671" spans="2:17" ht="16" customHeight="1" x14ac:dyDescent="0.2">
      <c r="B671" s="712" t="s">
        <v>685</v>
      </c>
      <c r="C671" s="712"/>
      <c r="D671" s="712"/>
      <c r="E671" s="712"/>
      <c r="F671" s="32"/>
      <c r="G671" s="121"/>
      <c r="H671" s="714"/>
      <c r="I671" s="714"/>
      <c r="J671" s="715"/>
    </row>
    <row r="672" spans="2:17" ht="16" customHeight="1" x14ac:dyDescent="0.2">
      <c r="B672" s="712"/>
      <c r="C672" s="712"/>
      <c r="D672" s="712"/>
      <c r="E672" s="712"/>
      <c r="F672" s="32"/>
      <c r="G672" s="121"/>
      <c r="H672" s="714"/>
      <c r="I672" s="714"/>
      <c r="J672" s="715"/>
    </row>
    <row r="673" spans="2:17" ht="16" customHeight="1" x14ac:dyDescent="0.2">
      <c r="F673" s="32"/>
      <c r="G673" s="105"/>
      <c r="H673" s="105"/>
      <c r="I673" s="105"/>
      <c r="J673" s="106"/>
    </row>
    <row r="674" spans="2:17" ht="16" customHeight="1" x14ac:dyDescent="0.2">
      <c r="B674" s="721" t="s">
        <v>488</v>
      </c>
      <c r="C674" s="721"/>
      <c r="D674" s="721"/>
      <c r="E674" s="721"/>
      <c r="F674" s="32"/>
      <c r="G674" s="106"/>
      <c r="H674" s="714" t="s">
        <v>482</v>
      </c>
      <c r="I674" s="714"/>
      <c r="J674" s="715"/>
    </row>
    <row r="675" spans="2:17" ht="16" customHeight="1" x14ac:dyDescent="0.2">
      <c r="B675" s="712" t="s">
        <v>686</v>
      </c>
      <c r="C675" s="712"/>
      <c r="D675" s="712"/>
      <c r="E675" s="712"/>
      <c r="F675" s="32"/>
      <c r="G675" s="106"/>
      <c r="H675" s="714"/>
      <c r="I675" s="714"/>
      <c r="J675" s="715"/>
    </row>
    <row r="676" spans="2:17" ht="16" customHeight="1" x14ac:dyDescent="0.2">
      <c r="B676" s="712"/>
      <c r="C676" s="712"/>
      <c r="D676" s="712"/>
      <c r="E676" s="712"/>
      <c r="F676" s="32"/>
      <c r="G676" s="32"/>
      <c r="H676" s="714"/>
      <c r="I676" s="714"/>
      <c r="J676" s="715"/>
    </row>
    <row r="677" spans="2:17" ht="16" customHeight="1" x14ac:dyDescent="0.2">
      <c r="B677" s="116"/>
      <c r="C677" s="116"/>
      <c r="D677" s="116"/>
      <c r="E677" s="116"/>
      <c r="F677" s="116"/>
      <c r="G677" s="116"/>
      <c r="H677" s="126"/>
      <c r="I677" s="126"/>
      <c r="J677" s="126"/>
      <c r="K677" s="106"/>
      <c r="L677" s="106"/>
      <c r="M677" s="106"/>
      <c r="N677" s="106"/>
      <c r="O677" s="106"/>
      <c r="P677" s="106"/>
      <c r="Q677" s="106"/>
    </row>
    <row r="678" spans="2:17" ht="16" customHeight="1" x14ac:dyDescent="0.2">
      <c r="B678" s="125" t="s">
        <v>561</v>
      </c>
      <c r="C678" s="127"/>
      <c r="D678" s="127"/>
      <c r="E678" s="127"/>
      <c r="F678" s="32"/>
      <c r="G678" s="106"/>
      <c r="H678" s="714" t="s">
        <v>482</v>
      </c>
      <c r="I678" s="714"/>
      <c r="J678" s="715"/>
    </row>
    <row r="679" spans="2:17" ht="16" customHeight="1" x14ac:dyDescent="0.2">
      <c r="B679" s="712" t="s">
        <v>687</v>
      </c>
      <c r="C679" s="712"/>
      <c r="D679" s="712"/>
      <c r="E679" s="712"/>
      <c r="F679" s="32"/>
      <c r="G679" s="106"/>
      <c r="H679" s="714"/>
      <c r="I679" s="714"/>
      <c r="J679" s="715"/>
    </row>
    <row r="680" spans="2:17" ht="16" customHeight="1" x14ac:dyDescent="0.2">
      <c r="B680" s="712"/>
      <c r="C680" s="712"/>
      <c r="D680" s="712"/>
      <c r="E680" s="712"/>
      <c r="F680" s="32"/>
      <c r="G680" s="105"/>
      <c r="H680" s="714"/>
      <c r="I680" s="714"/>
      <c r="J680" s="715"/>
    </row>
    <row r="681" spans="2:17" ht="16" customHeight="1" x14ac:dyDescent="0.2">
      <c r="B681" s="126"/>
      <c r="C681" s="126"/>
      <c r="D681" s="126"/>
      <c r="E681" s="106"/>
      <c r="F681" s="106"/>
      <c r="G681" s="106"/>
      <c r="H681" s="106"/>
      <c r="I681" s="106"/>
      <c r="J681" s="106"/>
    </row>
    <row r="682" spans="2:17" ht="16" customHeight="1" x14ac:dyDescent="0.2">
      <c r="B682" s="721" t="s">
        <v>599</v>
      </c>
      <c r="C682" s="721"/>
      <c r="D682" s="721"/>
      <c r="E682" s="721"/>
      <c r="F682" s="32"/>
      <c r="G682" s="121"/>
      <c r="H682" s="714" t="s">
        <v>482</v>
      </c>
      <c r="I682" s="714"/>
      <c r="J682" s="715"/>
    </row>
    <row r="683" spans="2:17" ht="16" customHeight="1" x14ac:dyDescent="0.2">
      <c r="B683" s="712" t="s">
        <v>688</v>
      </c>
      <c r="C683" s="712"/>
      <c r="D683" s="712"/>
      <c r="E683" s="712"/>
      <c r="F683" s="32"/>
      <c r="G683" s="121"/>
      <c r="H683" s="714"/>
      <c r="I683" s="714"/>
      <c r="J683" s="715"/>
    </row>
    <row r="684" spans="2:17" ht="16" customHeight="1" x14ac:dyDescent="0.2">
      <c r="B684" s="712"/>
      <c r="C684" s="712"/>
      <c r="D684" s="712"/>
      <c r="E684" s="712"/>
      <c r="F684" s="32"/>
      <c r="G684" s="121"/>
      <c r="H684" s="714"/>
      <c r="I684" s="714"/>
      <c r="J684" s="715"/>
    </row>
    <row r="685" spans="2:17" ht="16" customHeight="1" x14ac:dyDescent="0.2">
      <c r="F685" s="32"/>
      <c r="G685" s="105"/>
      <c r="H685" s="105"/>
      <c r="I685" s="105"/>
      <c r="J685" s="106"/>
    </row>
    <row r="686" spans="2:17" ht="16" customHeight="1" x14ac:dyDescent="0.2">
      <c r="B686" s="720" t="s">
        <v>604</v>
      </c>
      <c r="C686" s="720"/>
      <c r="D686" s="720"/>
      <c r="E686" s="720"/>
      <c r="F686" s="32"/>
      <c r="G686" s="121"/>
      <c r="H686" s="732" t="s">
        <v>482</v>
      </c>
      <c r="I686" s="732"/>
      <c r="J686" s="733"/>
    </row>
    <row r="687" spans="2:17" ht="16" customHeight="1" x14ac:dyDescent="0.2">
      <c r="B687" s="712" t="s">
        <v>689</v>
      </c>
      <c r="C687" s="712"/>
      <c r="D687" s="712"/>
      <c r="E687" s="712"/>
      <c r="F687" s="32"/>
      <c r="G687" s="121"/>
      <c r="H687" s="732"/>
      <c r="I687" s="732"/>
      <c r="J687" s="733"/>
    </row>
    <row r="688" spans="2:17" ht="16" customHeight="1" x14ac:dyDescent="0.2">
      <c r="B688" s="712"/>
      <c r="C688" s="712"/>
      <c r="D688" s="712"/>
      <c r="E688" s="712"/>
      <c r="F688" s="32"/>
      <c r="G688" s="121"/>
      <c r="H688" s="732"/>
      <c r="I688" s="732"/>
      <c r="J688" s="733"/>
    </row>
    <row r="689" spans="2:17" ht="16" customHeight="1" thickBot="1" x14ac:dyDescent="0.25">
      <c r="B689" s="159"/>
      <c r="C689" s="159"/>
      <c r="D689" s="159"/>
      <c r="E689" s="159"/>
      <c r="F689" s="159"/>
      <c r="G689" s="117"/>
      <c r="H689" s="160"/>
      <c r="I689" s="160"/>
      <c r="J689" s="160"/>
      <c r="K689" s="160"/>
      <c r="L689" s="129"/>
      <c r="M689" s="129"/>
      <c r="N689" s="129"/>
      <c r="O689" s="161"/>
      <c r="P689" s="161"/>
      <c r="Q689" s="161"/>
    </row>
    <row r="690" spans="2:17" ht="16" customHeight="1" thickTop="1" x14ac:dyDescent="0.2">
      <c r="B690" s="158"/>
      <c r="C690" s="158"/>
      <c r="D690" s="158"/>
      <c r="E690" s="158"/>
      <c r="F690" s="158"/>
      <c r="G690" s="158"/>
      <c r="H690" s="158"/>
      <c r="I690" s="158"/>
      <c r="J690" s="158"/>
      <c r="K690" s="158"/>
      <c r="L690" s="158"/>
      <c r="M690" s="158"/>
      <c r="N690" s="158"/>
      <c r="O690" s="158"/>
      <c r="P690" s="158"/>
      <c r="Q690" s="158"/>
    </row>
    <row r="691" spans="2:17" ht="16" customHeight="1" x14ac:dyDescent="0.2">
      <c r="B691" s="332" t="s">
        <v>327</v>
      </c>
      <c r="C691" s="158"/>
      <c r="D691" s="158"/>
      <c r="E691" s="158"/>
      <c r="F691" s="158"/>
      <c r="G691" s="158"/>
      <c r="H691" s="158"/>
      <c r="I691" s="158"/>
      <c r="J691" s="158"/>
      <c r="K691" s="158"/>
      <c r="L691" s="158"/>
      <c r="M691" s="158"/>
      <c r="N691" s="158"/>
      <c r="O691" s="158"/>
      <c r="P691" s="158"/>
      <c r="Q691" s="158"/>
    </row>
    <row r="692" spans="2:17" ht="16" customHeight="1" x14ac:dyDescent="0.2">
      <c r="B692" s="116"/>
      <c r="C692" s="116"/>
      <c r="D692" s="116"/>
      <c r="E692" s="116"/>
      <c r="F692" s="116"/>
      <c r="G692" s="116"/>
      <c r="H692" s="126"/>
      <c r="I692" s="126"/>
      <c r="J692" s="126"/>
      <c r="K692" s="106"/>
      <c r="L692" s="106"/>
      <c r="M692" s="106"/>
      <c r="N692" s="106"/>
      <c r="O692" s="106"/>
      <c r="P692" s="106"/>
      <c r="Q692" s="106"/>
    </row>
    <row r="693" spans="2:17" ht="16" customHeight="1" x14ac:dyDescent="0.2">
      <c r="B693" s="111" t="s">
        <v>541</v>
      </c>
      <c r="C693" s="111"/>
      <c r="D693" s="111"/>
      <c r="E693" s="111"/>
      <c r="F693" s="32"/>
      <c r="G693" s="121"/>
      <c r="H693" s="714" t="s">
        <v>482</v>
      </c>
      <c r="I693" s="714"/>
      <c r="J693" s="715"/>
    </row>
    <row r="694" spans="2:17" ht="16" customHeight="1" x14ac:dyDescent="0.2">
      <c r="B694" s="712" t="s">
        <v>690</v>
      </c>
      <c r="C694" s="712"/>
      <c r="D694" s="712"/>
      <c r="E694" s="712"/>
      <c r="F694" s="32"/>
      <c r="G694" s="121"/>
      <c r="H694" s="714"/>
      <c r="I694" s="714"/>
      <c r="J694" s="715"/>
    </row>
    <row r="695" spans="2:17" ht="16" customHeight="1" x14ac:dyDescent="0.2">
      <c r="B695" s="712"/>
      <c r="C695" s="712"/>
      <c r="D695" s="712"/>
      <c r="E695" s="712"/>
      <c r="F695" s="32"/>
      <c r="G695" s="121"/>
      <c r="H695" s="714"/>
      <c r="I695" s="714"/>
      <c r="J695" s="715"/>
    </row>
    <row r="696" spans="2:17" ht="16" customHeight="1" x14ac:dyDescent="0.2">
      <c r="B696" s="143"/>
      <c r="C696" s="143"/>
      <c r="D696" s="143"/>
      <c r="E696" s="143"/>
      <c r="F696" s="32"/>
      <c r="G696" s="105"/>
      <c r="H696" s="105"/>
      <c r="I696" s="105"/>
      <c r="J696" s="106"/>
    </row>
    <row r="697" spans="2:17" ht="16" customHeight="1" x14ac:dyDescent="0.2">
      <c r="B697" s="125" t="s">
        <v>561</v>
      </c>
      <c r="C697" s="139"/>
      <c r="D697" s="139"/>
      <c r="E697" s="139"/>
      <c r="F697" s="32"/>
      <c r="G697" s="106"/>
      <c r="H697" s="714" t="s">
        <v>482</v>
      </c>
      <c r="I697" s="714"/>
      <c r="J697" s="715"/>
    </row>
    <row r="698" spans="2:17" ht="16" customHeight="1" x14ac:dyDescent="0.2">
      <c r="B698" s="723" t="s">
        <v>691</v>
      </c>
      <c r="C698" s="723"/>
      <c r="D698" s="723"/>
      <c r="E698" s="723"/>
      <c r="F698" s="32"/>
      <c r="G698" s="106"/>
      <c r="H698" s="714"/>
      <c r="I698" s="714"/>
      <c r="J698" s="715"/>
    </row>
    <row r="699" spans="2:17" ht="16" customHeight="1" x14ac:dyDescent="0.2">
      <c r="B699" s="723"/>
      <c r="C699" s="723"/>
      <c r="D699" s="723"/>
      <c r="E699" s="723"/>
      <c r="F699" s="32"/>
      <c r="G699" s="105"/>
      <c r="H699" s="714"/>
      <c r="I699" s="714"/>
      <c r="J699" s="715"/>
    </row>
    <row r="700" spans="2:17" ht="16" customHeight="1" x14ac:dyDescent="0.2">
      <c r="F700" s="32"/>
      <c r="G700" s="105"/>
      <c r="H700" s="105"/>
      <c r="I700" s="105"/>
      <c r="J700" s="106"/>
    </row>
    <row r="701" spans="2:17" ht="16" customHeight="1" x14ac:dyDescent="0.2">
      <c r="B701" s="721" t="s">
        <v>654</v>
      </c>
      <c r="C701" s="721"/>
      <c r="D701" s="721"/>
      <c r="E701" s="721"/>
      <c r="F701" s="32"/>
      <c r="G701" s="106"/>
      <c r="H701" s="714" t="s">
        <v>482</v>
      </c>
      <c r="I701" s="714"/>
      <c r="J701" s="715"/>
    </row>
    <row r="702" spans="2:17" ht="16" customHeight="1" x14ac:dyDescent="0.2">
      <c r="B702" s="716" t="s">
        <v>692</v>
      </c>
      <c r="C702" s="712"/>
      <c r="D702" s="712"/>
      <c r="E702" s="712"/>
      <c r="F702" s="32"/>
      <c r="G702" s="106"/>
      <c r="H702" s="714"/>
      <c r="I702" s="714"/>
      <c r="J702" s="715"/>
    </row>
    <row r="703" spans="2:17" ht="16" customHeight="1" x14ac:dyDescent="0.2">
      <c r="B703" s="716"/>
      <c r="C703" s="712"/>
      <c r="D703" s="712"/>
      <c r="E703" s="712"/>
      <c r="F703" s="32"/>
      <c r="G703" s="105"/>
      <c r="H703" s="714"/>
      <c r="I703" s="714"/>
      <c r="J703" s="715"/>
    </row>
    <row r="704" spans="2:17" ht="16" customHeight="1" x14ac:dyDescent="0.2">
      <c r="B704" s="126"/>
      <c r="C704" s="126"/>
      <c r="D704" s="126"/>
      <c r="E704" s="106"/>
      <c r="F704" s="106"/>
      <c r="G704" s="106"/>
      <c r="H704" s="106"/>
      <c r="I704" s="106"/>
      <c r="J704" s="106"/>
    </row>
    <row r="705" spans="2:17" ht="16" customHeight="1" x14ac:dyDescent="0.2">
      <c r="B705" s="721" t="s">
        <v>599</v>
      </c>
      <c r="C705" s="721"/>
      <c r="D705" s="721"/>
      <c r="E705" s="721"/>
      <c r="F705" s="32"/>
      <c r="G705" s="121"/>
      <c r="H705" s="714" t="s">
        <v>482</v>
      </c>
      <c r="I705" s="714"/>
      <c r="J705" s="715"/>
    </row>
    <row r="706" spans="2:17" ht="16" customHeight="1" x14ac:dyDescent="0.2">
      <c r="B706" s="712" t="s">
        <v>693</v>
      </c>
      <c r="C706" s="712"/>
      <c r="D706" s="712"/>
      <c r="E706" s="712"/>
      <c r="F706" s="32"/>
      <c r="G706" s="121"/>
      <c r="H706" s="714"/>
      <c r="I706" s="714"/>
      <c r="J706" s="715"/>
    </row>
    <row r="707" spans="2:17" ht="16" customHeight="1" x14ac:dyDescent="0.2">
      <c r="B707" s="712"/>
      <c r="C707" s="712"/>
      <c r="D707" s="712"/>
      <c r="E707" s="712"/>
      <c r="F707" s="32"/>
      <c r="G707" s="121"/>
      <c r="H707" s="714"/>
      <c r="I707" s="714"/>
      <c r="J707" s="715"/>
    </row>
    <row r="708" spans="2:17" ht="16" customHeight="1" x14ac:dyDescent="0.2">
      <c r="B708" s="113"/>
      <c r="C708" s="113"/>
      <c r="D708" s="113"/>
      <c r="E708" s="113"/>
      <c r="F708" s="32"/>
      <c r="G708" s="123"/>
      <c r="H708" s="100"/>
      <c r="I708" s="100"/>
      <c r="J708" s="100"/>
    </row>
    <row r="709" spans="2:17" ht="16" customHeight="1" x14ac:dyDescent="0.2">
      <c r="B709" s="720" t="s">
        <v>510</v>
      </c>
      <c r="C709" s="720"/>
      <c r="D709" s="720"/>
      <c r="E709" s="720"/>
      <c r="F709" s="32"/>
      <c r="G709" s="32"/>
      <c r="H709" s="714" t="s">
        <v>482</v>
      </c>
      <c r="I709" s="714"/>
      <c r="J709" s="715"/>
    </row>
    <row r="710" spans="2:17" ht="16" customHeight="1" x14ac:dyDescent="0.2">
      <c r="B710" s="712" t="s">
        <v>694</v>
      </c>
      <c r="C710" s="712"/>
      <c r="D710" s="712"/>
      <c r="E710" s="712"/>
      <c r="F710" s="32"/>
      <c r="G710" s="106"/>
      <c r="H710" s="714"/>
      <c r="I710" s="714"/>
      <c r="J710" s="715"/>
    </row>
    <row r="711" spans="2:17" ht="16" customHeight="1" x14ac:dyDescent="0.2">
      <c r="B711" s="712"/>
      <c r="C711" s="712"/>
      <c r="D711" s="712"/>
      <c r="E711" s="712"/>
      <c r="F711" s="32"/>
      <c r="G711" s="32"/>
      <c r="H711" s="714"/>
      <c r="I711" s="714"/>
      <c r="J711" s="715"/>
    </row>
    <row r="712" spans="2:17" ht="16" customHeight="1" x14ac:dyDescent="0.2">
      <c r="B712" s="32"/>
      <c r="C712" s="32"/>
      <c r="D712" s="32"/>
      <c r="E712" s="106"/>
      <c r="F712" s="106"/>
      <c r="G712" s="106"/>
      <c r="H712" s="106"/>
      <c r="I712" s="106"/>
      <c r="J712" s="106"/>
    </row>
    <row r="713" spans="2:17" ht="16" customHeight="1" x14ac:dyDescent="0.2">
      <c r="B713" s="720" t="s">
        <v>604</v>
      </c>
      <c r="C713" s="720"/>
      <c r="D713" s="720"/>
      <c r="E713" s="720"/>
      <c r="F713" s="32"/>
      <c r="G713" s="121"/>
      <c r="H713" s="732" t="s">
        <v>482</v>
      </c>
      <c r="I713" s="732"/>
      <c r="J713" s="733"/>
    </row>
    <row r="714" spans="2:17" ht="16" customHeight="1" x14ac:dyDescent="0.2">
      <c r="B714" s="723" t="s">
        <v>695</v>
      </c>
      <c r="C714" s="723"/>
      <c r="D714" s="723"/>
      <c r="E714" s="723"/>
      <c r="F714" s="32"/>
      <c r="G714" s="121"/>
      <c r="H714" s="732"/>
      <c r="I714" s="732"/>
      <c r="J714" s="733"/>
    </row>
    <row r="715" spans="2:17" ht="16" customHeight="1" x14ac:dyDescent="0.2">
      <c r="B715" s="723"/>
      <c r="C715" s="723"/>
      <c r="D715" s="723"/>
      <c r="E715" s="723"/>
      <c r="F715" s="32"/>
      <c r="G715" s="121"/>
      <c r="H715" s="732"/>
      <c r="I715" s="732"/>
      <c r="J715" s="733"/>
    </row>
    <row r="716" spans="2:17" ht="16" customHeight="1" thickBot="1" x14ac:dyDescent="0.25">
      <c r="B716" s="159"/>
      <c r="C716" s="159"/>
      <c r="D716" s="159"/>
      <c r="E716" s="159"/>
      <c r="F716" s="159"/>
      <c r="G716" s="117"/>
      <c r="H716" s="160"/>
      <c r="I716" s="160"/>
      <c r="J716" s="160"/>
      <c r="K716" s="160"/>
      <c r="L716" s="129"/>
      <c r="M716" s="129"/>
      <c r="N716" s="129"/>
      <c r="O716" s="161"/>
      <c r="P716" s="161"/>
      <c r="Q716" s="161"/>
    </row>
    <row r="717" spans="2:17" ht="16" customHeight="1" thickTop="1" x14ac:dyDescent="0.2">
      <c r="B717" s="158"/>
      <c r="C717" s="158"/>
      <c r="D717" s="158"/>
      <c r="E717" s="158"/>
      <c r="F717" s="158"/>
      <c r="G717" s="158"/>
      <c r="H717" s="158"/>
      <c r="I717" s="158"/>
      <c r="J717" s="158"/>
      <c r="K717" s="158"/>
      <c r="L717" s="158"/>
      <c r="M717" s="158"/>
      <c r="N717" s="158"/>
      <c r="O717" s="158"/>
      <c r="P717" s="158"/>
      <c r="Q717" s="158"/>
    </row>
    <row r="718" spans="2:17" ht="16" customHeight="1" x14ac:dyDescent="0.2">
      <c r="B718" s="332" t="s">
        <v>332</v>
      </c>
      <c r="C718" s="158"/>
      <c r="D718" s="158"/>
      <c r="E718" s="158"/>
      <c r="F718" s="158"/>
      <c r="G718" s="158"/>
      <c r="H718" s="158"/>
      <c r="I718" s="158"/>
      <c r="J718" s="158"/>
      <c r="K718" s="158"/>
      <c r="L718" s="158"/>
      <c r="M718" s="158"/>
      <c r="N718" s="158"/>
      <c r="O718" s="158"/>
      <c r="P718" s="158"/>
      <c r="Q718" s="158"/>
    </row>
    <row r="719" spans="2:17" ht="16" customHeight="1" x14ac:dyDescent="0.2">
      <c r="B719" s="32"/>
      <c r="C719" s="32"/>
      <c r="D719" s="32"/>
      <c r="E719" s="32"/>
      <c r="F719" s="32"/>
      <c r="G719" s="123"/>
      <c r="H719" s="100"/>
      <c r="I719" s="100"/>
      <c r="J719" s="100"/>
    </row>
    <row r="720" spans="2:17" ht="16" customHeight="1" x14ac:dyDescent="0.2">
      <c r="B720" s="727" t="s">
        <v>527</v>
      </c>
      <c r="C720" s="727"/>
      <c r="D720" s="727"/>
      <c r="E720" s="727"/>
      <c r="F720" s="32"/>
      <c r="G720" s="106"/>
      <c r="H720" s="714" t="s">
        <v>482</v>
      </c>
      <c r="I720" s="714"/>
      <c r="J720" s="715"/>
    </row>
    <row r="721" spans="2:17" ht="16" customHeight="1" x14ac:dyDescent="0.2">
      <c r="B721" s="712" t="s">
        <v>696</v>
      </c>
      <c r="C721" s="712"/>
      <c r="D721" s="712"/>
      <c r="E721" s="712"/>
      <c r="F721" s="32"/>
      <c r="G721" s="106"/>
      <c r="H721" s="714"/>
      <c r="I721" s="714"/>
      <c r="J721" s="715"/>
    </row>
    <row r="722" spans="2:17" ht="16" customHeight="1" x14ac:dyDescent="0.2">
      <c r="B722" s="712"/>
      <c r="C722" s="712"/>
      <c r="D722" s="712"/>
      <c r="E722" s="712"/>
      <c r="F722" s="32"/>
      <c r="G722" s="105"/>
      <c r="H722" s="714"/>
      <c r="I722" s="714"/>
      <c r="J722" s="715"/>
    </row>
    <row r="723" spans="2:17" ht="16" customHeight="1" x14ac:dyDescent="0.2">
      <c r="B723" s="126"/>
      <c r="C723" s="126"/>
      <c r="D723" s="126"/>
      <c r="E723" s="106"/>
      <c r="F723" s="106"/>
      <c r="G723" s="106"/>
      <c r="H723" s="106"/>
      <c r="I723" s="106"/>
      <c r="J723" s="106"/>
    </row>
    <row r="724" spans="2:17" ht="16" customHeight="1" x14ac:dyDescent="0.2">
      <c r="B724" s="721" t="s">
        <v>599</v>
      </c>
      <c r="C724" s="721"/>
      <c r="D724" s="721"/>
      <c r="E724" s="721"/>
      <c r="F724" s="32"/>
      <c r="G724" s="121"/>
      <c r="H724" s="714" t="s">
        <v>482</v>
      </c>
      <c r="I724" s="714"/>
      <c r="J724" s="715"/>
    </row>
    <row r="725" spans="2:17" ht="16" customHeight="1" x14ac:dyDescent="0.2">
      <c r="B725" s="712" t="s">
        <v>697</v>
      </c>
      <c r="C725" s="712"/>
      <c r="D725" s="712"/>
      <c r="E725" s="712"/>
      <c r="F725" s="32"/>
      <c r="G725" s="121"/>
      <c r="H725" s="714"/>
      <c r="I725" s="714"/>
      <c r="J725" s="715"/>
    </row>
    <row r="726" spans="2:17" ht="16" customHeight="1" x14ac:dyDescent="0.2">
      <c r="B726" s="712"/>
      <c r="C726" s="712"/>
      <c r="D726" s="712"/>
      <c r="E726" s="712"/>
      <c r="F726" s="32"/>
      <c r="G726" s="121"/>
      <c r="H726" s="714"/>
      <c r="I726" s="714"/>
      <c r="J726" s="715"/>
    </row>
    <row r="727" spans="2:17" ht="16" customHeight="1" x14ac:dyDescent="0.2">
      <c r="F727" s="32"/>
      <c r="G727" s="105"/>
      <c r="H727" s="105"/>
      <c r="I727" s="105"/>
      <c r="J727" s="106"/>
    </row>
    <row r="728" spans="2:17" ht="16" customHeight="1" x14ac:dyDescent="0.2">
      <c r="B728" s="111" t="s">
        <v>492</v>
      </c>
      <c r="C728" s="111"/>
      <c r="D728" s="111"/>
      <c r="E728" s="111"/>
      <c r="F728" s="32"/>
      <c r="G728" s="106"/>
      <c r="H728" s="714" t="s">
        <v>482</v>
      </c>
      <c r="I728" s="714"/>
      <c r="J728" s="715"/>
    </row>
    <row r="729" spans="2:17" ht="16" customHeight="1" x14ac:dyDescent="0.2">
      <c r="B729" s="712" t="s">
        <v>698</v>
      </c>
      <c r="C729" s="712"/>
      <c r="D729" s="712"/>
      <c r="E729" s="712"/>
      <c r="F729" s="32"/>
      <c r="G729" s="106"/>
      <c r="H729" s="714"/>
      <c r="I729" s="714"/>
      <c r="J729" s="715"/>
    </row>
    <row r="730" spans="2:17" ht="16" customHeight="1" x14ac:dyDescent="0.2">
      <c r="B730" s="712"/>
      <c r="C730" s="712"/>
      <c r="D730" s="712"/>
      <c r="E730" s="712"/>
      <c r="F730" s="32"/>
      <c r="G730" s="105"/>
      <c r="H730" s="714"/>
      <c r="I730" s="714"/>
      <c r="J730" s="715"/>
    </row>
    <row r="731" spans="2:17" ht="16" customHeight="1" x14ac:dyDescent="0.2">
      <c r="B731" s="32"/>
      <c r="C731" s="32"/>
      <c r="D731" s="32"/>
      <c r="E731" s="32"/>
      <c r="F731" s="32"/>
      <c r="G731" s="105"/>
      <c r="H731" s="105"/>
      <c r="I731" s="105"/>
      <c r="J731" s="106"/>
    </row>
    <row r="732" spans="2:17" ht="16" customHeight="1" x14ac:dyDescent="0.2">
      <c r="B732" s="720" t="s">
        <v>510</v>
      </c>
      <c r="C732" s="720"/>
      <c r="D732" s="720"/>
      <c r="E732" s="720"/>
      <c r="F732" s="32"/>
      <c r="G732" s="106"/>
      <c r="H732" s="714" t="s">
        <v>482</v>
      </c>
      <c r="I732" s="714"/>
      <c r="J732" s="715"/>
    </row>
    <row r="733" spans="2:17" ht="16" customHeight="1" x14ac:dyDescent="0.2">
      <c r="B733" s="712" t="s">
        <v>699</v>
      </c>
      <c r="C733" s="712"/>
      <c r="D733" s="712"/>
      <c r="E733" s="712"/>
      <c r="F733" s="32"/>
      <c r="G733" s="106"/>
      <c r="H733" s="714"/>
      <c r="I733" s="714"/>
      <c r="J733" s="715"/>
    </row>
    <row r="734" spans="2:17" ht="16" customHeight="1" x14ac:dyDescent="0.2">
      <c r="B734" s="712"/>
      <c r="C734" s="712"/>
      <c r="D734" s="712"/>
      <c r="E734" s="712"/>
      <c r="F734" s="32"/>
      <c r="G734" s="32"/>
      <c r="H734" s="714"/>
      <c r="I734" s="714"/>
      <c r="J734" s="715"/>
    </row>
    <row r="735" spans="2:17" ht="16" customHeight="1" x14ac:dyDescent="0.2">
      <c r="B735" s="116"/>
      <c r="C735" s="116"/>
      <c r="D735" s="116"/>
      <c r="E735" s="116"/>
      <c r="F735" s="116"/>
      <c r="G735" s="116"/>
      <c r="H735" s="126"/>
      <c r="I735" s="126"/>
      <c r="J735" s="126"/>
      <c r="K735" s="106"/>
      <c r="L735" s="106"/>
      <c r="M735" s="106"/>
      <c r="N735" s="106"/>
      <c r="O735" s="106"/>
      <c r="P735" s="106"/>
      <c r="Q735" s="106"/>
    </row>
    <row r="736" spans="2:17" ht="16" customHeight="1" x14ac:dyDescent="0.2">
      <c r="B736" s="111" t="s">
        <v>532</v>
      </c>
      <c r="C736" s="127"/>
      <c r="D736" s="127"/>
      <c r="E736" s="127"/>
      <c r="F736" s="32"/>
      <c r="G736" s="106"/>
      <c r="H736" s="714" t="s">
        <v>482</v>
      </c>
      <c r="I736" s="714"/>
      <c r="J736" s="715"/>
    </row>
    <row r="737" spans="2:17" ht="16" customHeight="1" x14ac:dyDescent="0.2">
      <c r="B737" s="712" t="s">
        <v>700</v>
      </c>
      <c r="C737" s="712"/>
      <c r="D737" s="712"/>
      <c r="E737" s="712"/>
      <c r="F737" s="32"/>
      <c r="G737" s="106"/>
      <c r="H737" s="714"/>
      <c r="I737" s="714"/>
      <c r="J737" s="715"/>
    </row>
    <row r="738" spans="2:17" ht="16" customHeight="1" x14ac:dyDescent="0.2">
      <c r="B738" s="712"/>
      <c r="C738" s="712"/>
      <c r="D738" s="712"/>
      <c r="E738" s="712"/>
      <c r="F738" s="32"/>
      <c r="G738" s="105"/>
      <c r="H738" s="714"/>
      <c r="I738" s="714"/>
      <c r="J738" s="715"/>
    </row>
    <row r="739" spans="2:17" ht="16" customHeight="1" thickBot="1" x14ac:dyDescent="0.25">
      <c r="B739" s="159"/>
      <c r="C739" s="159"/>
      <c r="D739" s="159"/>
      <c r="E739" s="159"/>
      <c r="F739" s="159"/>
      <c r="G739" s="117"/>
      <c r="H739" s="160"/>
      <c r="I739" s="160"/>
      <c r="J739" s="160"/>
      <c r="K739" s="160"/>
      <c r="L739" s="129"/>
      <c r="M739" s="129"/>
      <c r="N739" s="129"/>
      <c r="O739" s="161"/>
      <c r="P739" s="161"/>
      <c r="Q739" s="161"/>
    </row>
    <row r="740" spans="2:17" ht="16" customHeight="1" thickTop="1" x14ac:dyDescent="0.2">
      <c r="B740" s="89"/>
      <c r="C740" s="89"/>
      <c r="D740" s="89"/>
      <c r="E740" s="89"/>
      <c r="F740" s="89"/>
      <c r="G740" s="89"/>
      <c r="H740" s="23"/>
      <c r="I740" s="23"/>
      <c r="J740" s="23"/>
      <c r="K740" s="23"/>
      <c r="M740" s="26"/>
      <c r="N740" s="26"/>
      <c r="O740" s="26"/>
      <c r="P740" s="26"/>
      <c r="Q740" s="26"/>
    </row>
    <row r="741" spans="2:17" ht="16" customHeight="1" thickBot="1" x14ac:dyDescent="0.25">
      <c r="B741" s="726" t="s">
        <v>338</v>
      </c>
      <c r="C741" s="726"/>
      <c r="D741" s="726"/>
      <c r="E741" s="726"/>
      <c r="F741" s="726"/>
      <c r="G741" s="726"/>
      <c r="H741" s="726"/>
      <c r="I741" s="726"/>
      <c r="J741" s="726"/>
      <c r="K741" s="726"/>
      <c r="L741" s="726"/>
      <c r="M741" s="726"/>
      <c r="N741" s="726"/>
      <c r="O741" s="726"/>
      <c r="P741" s="726"/>
      <c r="Q741" s="726"/>
    </row>
    <row r="742" spans="2:17" ht="16" customHeight="1" thickTop="1" x14ac:dyDescent="0.2">
      <c r="B742" s="158"/>
      <c r="C742" s="158"/>
      <c r="D742" s="158"/>
      <c r="E742" s="158"/>
      <c r="F742" s="158"/>
      <c r="G742" s="158"/>
      <c r="H742" s="158"/>
      <c r="I742" s="158"/>
      <c r="J742" s="158"/>
      <c r="K742" s="158"/>
      <c r="L742" s="158"/>
      <c r="M742" s="158"/>
      <c r="N742" s="158"/>
      <c r="O742" s="158"/>
      <c r="P742" s="158"/>
      <c r="Q742" s="158"/>
    </row>
    <row r="743" spans="2:17" ht="16" customHeight="1" x14ac:dyDescent="0.2">
      <c r="B743" s="120" t="s">
        <v>339</v>
      </c>
      <c r="C743" s="158"/>
      <c r="D743" s="158"/>
      <c r="E743" s="158"/>
      <c r="F743" s="158"/>
      <c r="G743" s="158"/>
      <c r="H743" s="158"/>
      <c r="I743" s="158"/>
      <c r="J743" s="158"/>
      <c r="K743" s="158"/>
      <c r="L743" s="158"/>
      <c r="M743" s="158"/>
      <c r="N743" s="158"/>
      <c r="O743" s="158"/>
      <c r="P743" s="158"/>
      <c r="Q743" s="158"/>
    </row>
    <row r="744" spans="2:17" ht="16" customHeight="1" x14ac:dyDescent="0.2">
      <c r="B744" s="116"/>
      <c r="C744" s="116"/>
      <c r="D744" s="116"/>
      <c r="E744" s="116"/>
      <c r="F744" s="116"/>
      <c r="G744" s="116"/>
      <c r="H744" s="126"/>
      <c r="I744" s="126"/>
      <c r="J744" s="126"/>
      <c r="K744" s="106"/>
      <c r="L744" s="106"/>
      <c r="M744" s="106"/>
      <c r="N744" s="106"/>
      <c r="O744" s="106"/>
      <c r="P744" s="106"/>
      <c r="Q744" s="106"/>
    </row>
    <row r="745" spans="2:17" ht="16" customHeight="1" x14ac:dyDescent="0.2">
      <c r="B745" s="111" t="s">
        <v>541</v>
      </c>
      <c r="C745" s="111"/>
      <c r="D745" s="111"/>
      <c r="E745" s="111"/>
      <c r="F745" s="32"/>
      <c r="G745" s="121"/>
      <c r="H745" s="714" t="s">
        <v>482</v>
      </c>
      <c r="I745" s="714"/>
      <c r="J745" s="715"/>
    </row>
    <row r="746" spans="2:17" ht="16" customHeight="1" x14ac:dyDescent="0.2">
      <c r="B746" s="712" t="s">
        <v>701</v>
      </c>
      <c r="C746" s="712"/>
      <c r="D746" s="712"/>
      <c r="E746" s="712"/>
      <c r="F746" s="32"/>
      <c r="G746" s="121"/>
      <c r="H746" s="714"/>
      <c r="I746" s="714"/>
      <c r="J746" s="715"/>
    </row>
    <row r="747" spans="2:17" ht="16" customHeight="1" x14ac:dyDescent="0.2">
      <c r="B747" s="712"/>
      <c r="C747" s="712"/>
      <c r="D747" s="712"/>
      <c r="E747" s="712"/>
      <c r="F747" s="32"/>
      <c r="G747" s="121"/>
      <c r="H747" s="714"/>
      <c r="I747" s="714"/>
      <c r="J747" s="715"/>
    </row>
    <row r="748" spans="2:17" ht="16" customHeight="1" x14ac:dyDescent="0.2">
      <c r="B748" s="126"/>
      <c r="C748" s="126"/>
      <c r="D748" s="126"/>
      <c r="E748" s="106"/>
      <c r="F748" s="106"/>
      <c r="G748" s="106"/>
      <c r="H748" s="106"/>
      <c r="I748" s="106"/>
      <c r="J748" s="106"/>
    </row>
    <row r="749" spans="2:17" ht="16" customHeight="1" x14ac:dyDescent="0.2">
      <c r="B749" s="721" t="s">
        <v>654</v>
      </c>
      <c r="C749" s="721"/>
      <c r="D749" s="721"/>
      <c r="E749" s="721"/>
      <c r="F749" s="32"/>
      <c r="G749" s="121"/>
      <c r="H749" s="714" t="s">
        <v>482</v>
      </c>
      <c r="I749" s="714"/>
      <c r="J749" s="715"/>
    </row>
    <row r="750" spans="2:17" ht="16" customHeight="1" x14ac:dyDescent="0.2">
      <c r="B750" s="716" t="s">
        <v>702</v>
      </c>
      <c r="C750" s="712"/>
      <c r="D750" s="712"/>
      <c r="E750" s="712"/>
      <c r="F750" s="32"/>
      <c r="G750" s="133"/>
      <c r="H750" s="714"/>
      <c r="I750" s="714"/>
      <c r="J750" s="715"/>
    </row>
    <row r="751" spans="2:17" ht="16" customHeight="1" x14ac:dyDescent="0.2">
      <c r="B751" s="716"/>
      <c r="C751" s="712"/>
      <c r="D751" s="712"/>
      <c r="E751" s="712"/>
      <c r="F751" s="32"/>
      <c r="G751" s="121"/>
      <c r="H751" s="714"/>
      <c r="I751" s="714"/>
      <c r="J751" s="715"/>
    </row>
    <row r="752" spans="2:17" ht="16" customHeight="1" x14ac:dyDescent="0.2">
      <c r="B752" s="113"/>
      <c r="C752" s="113"/>
      <c r="D752" s="113"/>
      <c r="E752" s="113"/>
      <c r="F752" s="32"/>
      <c r="G752" s="123"/>
      <c r="H752" s="100"/>
      <c r="I752" s="100"/>
      <c r="J752" s="100"/>
    </row>
    <row r="753" spans="2:17" ht="16" customHeight="1" x14ac:dyDescent="0.2">
      <c r="B753" s="111" t="s">
        <v>492</v>
      </c>
      <c r="C753" s="111"/>
      <c r="D753" s="111"/>
      <c r="E753" s="111"/>
      <c r="F753" s="32"/>
      <c r="G753" s="106"/>
      <c r="H753" s="714" t="s">
        <v>482</v>
      </c>
      <c r="I753" s="714"/>
      <c r="J753" s="715"/>
    </row>
    <row r="754" spans="2:17" ht="16" customHeight="1" x14ac:dyDescent="0.2">
      <c r="B754" s="712" t="s">
        <v>703</v>
      </c>
      <c r="C754" s="712"/>
      <c r="D754" s="712"/>
      <c r="E754" s="712"/>
      <c r="F754" s="32"/>
      <c r="G754" s="106"/>
      <c r="H754" s="714"/>
      <c r="I754" s="714"/>
      <c r="J754" s="715"/>
    </row>
    <row r="755" spans="2:17" ht="16" customHeight="1" x14ac:dyDescent="0.2">
      <c r="B755" s="712"/>
      <c r="C755" s="712"/>
      <c r="D755" s="712"/>
      <c r="E755" s="712"/>
      <c r="F755" s="32"/>
      <c r="G755" s="105"/>
      <c r="H755" s="714"/>
      <c r="I755" s="714"/>
      <c r="J755" s="715"/>
    </row>
    <row r="756" spans="2:17" ht="16" customHeight="1" x14ac:dyDescent="0.2">
      <c r="F756" s="32"/>
      <c r="G756" s="105"/>
      <c r="H756" s="105"/>
      <c r="I756" s="105"/>
      <c r="J756" s="106"/>
    </row>
    <row r="757" spans="2:17" ht="16" customHeight="1" x14ac:dyDescent="0.2">
      <c r="B757" s="111" t="s">
        <v>532</v>
      </c>
      <c r="C757" s="111"/>
      <c r="D757" s="111"/>
      <c r="E757" s="111"/>
      <c r="F757" s="32"/>
      <c r="G757" s="121"/>
      <c r="H757" s="714" t="s">
        <v>482</v>
      </c>
      <c r="I757" s="714"/>
      <c r="J757" s="715"/>
    </row>
    <row r="758" spans="2:17" ht="16" customHeight="1" x14ac:dyDescent="0.2">
      <c r="B758" s="716" t="s">
        <v>704</v>
      </c>
      <c r="C758" s="712"/>
      <c r="D758" s="712"/>
      <c r="E758" s="712"/>
      <c r="F758" s="32"/>
      <c r="G758" s="133"/>
      <c r="H758" s="714"/>
      <c r="I758" s="714"/>
      <c r="J758" s="715"/>
    </row>
    <row r="759" spans="2:17" ht="16" customHeight="1" x14ac:dyDescent="0.2">
      <c r="B759" s="716"/>
      <c r="C759" s="712"/>
      <c r="D759" s="712"/>
      <c r="E759" s="712"/>
      <c r="F759" s="32"/>
      <c r="G759" s="121"/>
      <c r="H759" s="714"/>
      <c r="I759" s="714"/>
      <c r="J759" s="715"/>
    </row>
    <row r="760" spans="2:17" ht="16" customHeight="1" x14ac:dyDescent="0.2">
      <c r="B760" s="32"/>
      <c r="C760" s="32"/>
      <c r="D760" s="32"/>
      <c r="E760" s="106"/>
      <c r="F760" s="106"/>
      <c r="G760" s="106"/>
      <c r="H760" s="106"/>
      <c r="I760" s="106"/>
      <c r="J760" s="106"/>
    </row>
    <row r="761" spans="2:17" ht="16" customHeight="1" x14ac:dyDescent="0.2">
      <c r="B761" s="721" t="s">
        <v>669</v>
      </c>
      <c r="C761" s="721"/>
      <c r="D761" s="721"/>
      <c r="E761" s="721"/>
      <c r="F761" s="32"/>
      <c r="G761" s="106"/>
      <c r="H761" s="714" t="s">
        <v>482</v>
      </c>
      <c r="I761" s="714"/>
      <c r="J761" s="715"/>
    </row>
    <row r="762" spans="2:17" ht="16" customHeight="1" x14ac:dyDescent="0.2">
      <c r="B762" s="712" t="s">
        <v>705</v>
      </c>
      <c r="C762" s="712"/>
      <c r="D762" s="712"/>
      <c r="E762" s="712"/>
      <c r="F762" s="32"/>
      <c r="G762" s="106"/>
      <c r="H762" s="714"/>
      <c r="I762" s="714"/>
      <c r="J762" s="715"/>
    </row>
    <row r="763" spans="2:17" ht="16" customHeight="1" x14ac:dyDescent="0.2">
      <c r="B763" s="712"/>
      <c r="C763" s="712"/>
      <c r="D763" s="712"/>
      <c r="E763" s="712"/>
      <c r="F763" s="32"/>
      <c r="G763" s="32"/>
      <c r="H763" s="714"/>
      <c r="I763" s="714"/>
      <c r="J763" s="715"/>
    </row>
    <row r="764" spans="2:17" ht="16" customHeight="1" x14ac:dyDescent="0.2">
      <c r="B764" s="126"/>
      <c r="C764" s="126"/>
      <c r="D764" s="126"/>
      <c r="E764" s="106"/>
      <c r="F764" s="106"/>
      <c r="G764" s="106"/>
      <c r="H764" s="106"/>
      <c r="I764" s="106"/>
      <c r="J764" s="106"/>
    </row>
    <row r="765" spans="2:17" ht="16" customHeight="1" x14ac:dyDescent="0.2">
      <c r="B765" s="720" t="s">
        <v>604</v>
      </c>
      <c r="C765" s="720"/>
      <c r="D765" s="720"/>
      <c r="E765" s="720"/>
      <c r="F765" s="32"/>
      <c r="G765" s="121"/>
      <c r="H765" s="732" t="s">
        <v>482</v>
      </c>
      <c r="I765" s="732"/>
      <c r="J765" s="733"/>
    </row>
    <row r="766" spans="2:17" ht="16" customHeight="1" x14ac:dyDescent="0.2">
      <c r="B766" s="712" t="s">
        <v>706</v>
      </c>
      <c r="C766" s="712"/>
      <c r="D766" s="712"/>
      <c r="E766" s="712"/>
      <c r="F766" s="32"/>
      <c r="G766" s="121"/>
      <c r="H766" s="732"/>
      <c r="I766" s="732"/>
      <c r="J766" s="733"/>
    </row>
    <row r="767" spans="2:17" ht="16" customHeight="1" x14ac:dyDescent="0.2">
      <c r="B767" s="712"/>
      <c r="C767" s="712"/>
      <c r="D767" s="712"/>
      <c r="E767" s="712"/>
      <c r="F767" s="32"/>
      <c r="G767" s="121"/>
      <c r="H767" s="732"/>
      <c r="I767" s="732"/>
      <c r="J767" s="733"/>
    </row>
    <row r="768" spans="2:17" ht="16" customHeight="1" thickBot="1" x14ac:dyDescent="0.25">
      <c r="B768" s="159"/>
      <c r="C768" s="159"/>
      <c r="D768" s="159"/>
      <c r="E768" s="159"/>
      <c r="F768" s="159"/>
      <c r="G768" s="117"/>
      <c r="H768" s="160"/>
      <c r="I768" s="160"/>
      <c r="J768" s="160"/>
      <c r="K768" s="160"/>
      <c r="L768" s="129"/>
      <c r="M768" s="129"/>
      <c r="N768" s="129"/>
      <c r="O768" s="161"/>
      <c r="P768" s="161"/>
      <c r="Q768" s="161"/>
    </row>
    <row r="769" spans="2:17" ht="16" customHeight="1" thickTop="1" x14ac:dyDescent="0.2">
      <c r="B769" s="89"/>
      <c r="C769" s="89"/>
      <c r="D769" s="89"/>
      <c r="E769" s="89"/>
      <c r="F769" s="89"/>
      <c r="G769" s="89"/>
      <c r="H769" s="23"/>
      <c r="I769" s="23"/>
      <c r="J769" s="23"/>
      <c r="K769" s="23"/>
      <c r="M769" s="26"/>
      <c r="N769" s="26"/>
      <c r="O769" s="26"/>
      <c r="P769" s="26"/>
      <c r="Q769" s="26"/>
    </row>
    <row r="770" spans="2:17" ht="16" customHeight="1" thickBot="1" x14ac:dyDescent="0.25">
      <c r="B770" s="726" t="s">
        <v>346</v>
      </c>
      <c r="C770" s="726"/>
      <c r="D770" s="726"/>
      <c r="E770" s="726"/>
      <c r="F770" s="726"/>
      <c r="G770" s="726"/>
      <c r="H770" s="726"/>
      <c r="I770" s="726"/>
      <c r="J770" s="726"/>
      <c r="K770" s="726"/>
      <c r="L770" s="726"/>
      <c r="M770" s="726"/>
      <c r="N770" s="726"/>
      <c r="O770" s="726"/>
      <c r="P770" s="726"/>
      <c r="Q770" s="726"/>
    </row>
    <row r="771" spans="2:17" ht="16" customHeight="1" thickTop="1" x14ac:dyDescent="0.2">
      <c r="B771" s="158"/>
      <c r="C771" s="158"/>
      <c r="D771" s="158"/>
      <c r="E771" s="158"/>
      <c r="F771" s="158"/>
      <c r="G771" s="158"/>
      <c r="H771" s="158"/>
      <c r="I771" s="158"/>
      <c r="J771" s="158"/>
      <c r="K771" s="158"/>
      <c r="L771" s="158"/>
      <c r="M771" s="158"/>
      <c r="N771" s="158"/>
      <c r="O771" s="158"/>
      <c r="P771" s="158"/>
      <c r="Q771" s="158"/>
    </row>
    <row r="772" spans="2:17" ht="16" customHeight="1" x14ac:dyDescent="0.2">
      <c r="B772" s="120" t="s">
        <v>347</v>
      </c>
      <c r="C772" s="158"/>
      <c r="D772" s="158"/>
      <c r="E772" s="158"/>
      <c r="F772" s="158"/>
      <c r="G772" s="158"/>
      <c r="H772" s="158"/>
      <c r="I772" s="158"/>
      <c r="J772" s="158"/>
      <c r="K772" s="158"/>
      <c r="L772" s="158"/>
      <c r="M772" s="158"/>
      <c r="N772" s="158"/>
      <c r="O772" s="158"/>
      <c r="P772" s="158"/>
      <c r="Q772" s="158"/>
    </row>
    <row r="773" spans="2:17" ht="16" customHeight="1" x14ac:dyDescent="0.2">
      <c r="F773" s="32"/>
      <c r="G773" s="105"/>
      <c r="H773" s="105"/>
      <c r="I773" s="105"/>
      <c r="J773" s="106"/>
    </row>
    <row r="774" spans="2:17" ht="15.75" customHeight="1" x14ac:dyDescent="0.2">
      <c r="B774" s="125" t="s">
        <v>555</v>
      </c>
      <c r="C774" s="111"/>
      <c r="D774" s="111"/>
      <c r="E774" s="111"/>
      <c r="F774" s="32"/>
      <c r="G774" s="121"/>
      <c r="H774" s="714" t="s">
        <v>482</v>
      </c>
      <c r="I774" s="714"/>
      <c r="J774" s="715"/>
    </row>
    <row r="775" spans="2:17" ht="16" customHeight="1" x14ac:dyDescent="0.2">
      <c r="B775" s="716" t="s">
        <v>707</v>
      </c>
      <c r="C775" s="712"/>
      <c r="D775" s="712"/>
      <c r="E775" s="712"/>
      <c r="F775" s="712"/>
      <c r="G775" s="133"/>
      <c r="H775" s="714"/>
      <c r="I775" s="714"/>
      <c r="J775" s="715"/>
    </row>
    <row r="776" spans="2:17" ht="16" customHeight="1" x14ac:dyDescent="0.2">
      <c r="B776" s="716"/>
      <c r="C776" s="712"/>
      <c r="D776" s="712"/>
      <c r="E776" s="712"/>
      <c r="F776" s="712"/>
      <c r="G776" s="121"/>
      <c r="H776" s="714"/>
      <c r="I776" s="714"/>
      <c r="J776" s="715"/>
    </row>
    <row r="777" spans="2:17" ht="16" customHeight="1" x14ac:dyDescent="0.2">
      <c r="B777" s="113"/>
      <c r="C777" s="113"/>
      <c r="D777" s="113"/>
      <c r="E777" s="113"/>
      <c r="F777" s="32"/>
      <c r="G777" s="123"/>
      <c r="H777" s="100"/>
      <c r="I777" s="100"/>
      <c r="J777" s="100"/>
    </row>
    <row r="778" spans="2:17" ht="16" customHeight="1" x14ac:dyDescent="0.2">
      <c r="B778" s="111" t="s">
        <v>501</v>
      </c>
      <c r="C778" s="111"/>
      <c r="D778" s="111"/>
      <c r="E778" s="111"/>
      <c r="F778" s="32"/>
      <c r="G778" s="106"/>
      <c r="H778" s="714" t="s">
        <v>482</v>
      </c>
      <c r="I778" s="714"/>
      <c r="J778" s="715"/>
    </row>
    <row r="779" spans="2:17" ht="16" customHeight="1" x14ac:dyDescent="0.2">
      <c r="B779" s="712" t="s">
        <v>611</v>
      </c>
      <c r="C779" s="712"/>
      <c r="D779" s="712"/>
      <c r="E779" s="712"/>
      <c r="F779" s="32"/>
      <c r="G779" s="106"/>
      <c r="H779" s="714"/>
      <c r="I779" s="714"/>
      <c r="J779" s="715"/>
    </row>
    <row r="780" spans="2:17" ht="16" customHeight="1" x14ac:dyDescent="0.2">
      <c r="B780" s="712"/>
      <c r="C780" s="712"/>
      <c r="D780" s="712"/>
      <c r="E780" s="712"/>
      <c r="F780" s="32"/>
      <c r="G780" s="105"/>
      <c r="H780" s="714"/>
      <c r="I780" s="714"/>
      <c r="J780" s="715"/>
    </row>
    <row r="781" spans="2:17" ht="16" customHeight="1" x14ac:dyDescent="0.2">
      <c r="B781" s="126"/>
      <c r="C781" s="126"/>
      <c r="D781" s="126"/>
      <c r="E781" s="106"/>
      <c r="F781" s="106"/>
      <c r="G781" s="106"/>
      <c r="H781" s="106"/>
      <c r="I781" s="106"/>
      <c r="J781" s="106"/>
    </row>
    <row r="782" spans="2:17" ht="16" customHeight="1" x14ac:dyDescent="0.2">
      <c r="B782" s="111" t="s">
        <v>527</v>
      </c>
      <c r="C782" s="111"/>
      <c r="D782" s="111"/>
      <c r="E782" s="111"/>
      <c r="F782" s="32"/>
      <c r="G782" s="121"/>
      <c r="H782" s="714" t="s">
        <v>482</v>
      </c>
      <c r="I782" s="714"/>
      <c r="J782" s="715"/>
    </row>
    <row r="783" spans="2:17" ht="16" customHeight="1" x14ac:dyDescent="0.2">
      <c r="B783" s="712" t="s">
        <v>708</v>
      </c>
      <c r="C783" s="712"/>
      <c r="D783" s="712"/>
      <c r="E783" s="712"/>
      <c r="F783" s="32"/>
      <c r="G783" s="121"/>
      <c r="H783" s="714"/>
      <c r="I783" s="714"/>
      <c r="J783" s="715"/>
    </row>
    <row r="784" spans="2:17" ht="16" customHeight="1" x14ac:dyDescent="0.2">
      <c r="B784" s="712"/>
      <c r="C784" s="712"/>
      <c r="D784" s="712"/>
      <c r="E784" s="712"/>
      <c r="F784" s="32"/>
      <c r="G784" s="121"/>
      <c r="H784" s="714"/>
      <c r="I784" s="714"/>
      <c r="J784" s="715"/>
    </row>
    <row r="785" spans="2:17" ht="16" customHeight="1" x14ac:dyDescent="0.2">
      <c r="B785" s="116"/>
      <c r="C785" s="116"/>
      <c r="D785" s="116"/>
      <c r="E785" s="116"/>
      <c r="F785" s="116"/>
      <c r="G785" s="116"/>
      <c r="H785" s="126"/>
      <c r="I785" s="126"/>
      <c r="J785" s="126"/>
      <c r="K785" s="106"/>
      <c r="L785" s="106"/>
      <c r="M785" s="106"/>
      <c r="N785" s="106"/>
      <c r="O785" s="106"/>
      <c r="P785" s="106"/>
      <c r="Q785" s="106"/>
    </row>
    <row r="786" spans="2:17" ht="16" customHeight="1" x14ac:dyDescent="0.2">
      <c r="B786" s="111" t="s">
        <v>541</v>
      </c>
      <c r="C786" s="111"/>
      <c r="D786" s="111"/>
      <c r="E786" s="111"/>
      <c r="F786" s="32"/>
      <c r="G786" s="121"/>
      <c r="H786" s="714" t="s">
        <v>482</v>
      </c>
      <c r="I786" s="714"/>
      <c r="J786" s="715"/>
    </row>
    <row r="787" spans="2:17" ht="16" customHeight="1" x14ac:dyDescent="0.2">
      <c r="B787" s="712" t="s">
        <v>709</v>
      </c>
      <c r="C787" s="712"/>
      <c r="D787" s="712"/>
      <c r="E787" s="712"/>
      <c r="F787" s="32"/>
      <c r="G787" s="121"/>
      <c r="H787" s="714"/>
      <c r="I787" s="714"/>
      <c r="J787" s="715"/>
    </row>
    <row r="788" spans="2:17" ht="16" customHeight="1" x14ac:dyDescent="0.2">
      <c r="B788" s="712"/>
      <c r="C788" s="712"/>
      <c r="D788" s="712"/>
      <c r="E788" s="712"/>
      <c r="F788" s="32"/>
      <c r="G788" s="121"/>
      <c r="H788" s="714"/>
      <c r="I788" s="714"/>
      <c r="J788" s="715"/>
    </row>
    <row r="789" spans="2:17" ht="16" customHeight="1" x14ac:dyDescent="0.2">
      <c r="F789" s="32"/>
      <c r="G789" s="105"/>
      <c r="H789" s="105"/>
      <c r="I789" s="105"/>
      <c r="J789" s="106"/>
    </row>
    <row r="790" spans="2:17" ht="16" customHeight="1" x14ac:dyDescent="0.2">
      <c r="B790" s="721" t="s">
        <v>488</v>
      </c>
      <c r="C790" s="721"/>
      <c r="D790" s="721"/>
      <c r="E790" s="721"/>
      <c r="F790" s="32"/>
      <c r="G790" s="106"/>
      <c r="H790" s="714" t="s">
        <v>482</v>
      </c>
      <c r="I790" s="714"/>
      <c r="J790" s="715"/>
    </row>
    <row r="791" spans="2:17" ht="16" customHeight="1" x14ac:dyDescent="0.2">
      <c r="B791" s="712" t="s">
        <v>710</v>
      </c>
      <c r="C791" s="712"/>
      <c r="D791" s="712"/>
      <c r="E791" s="712"/>
      <c r="F791" s="32"/>
      <c r="G791" s="106"/>
      <c r="H791" s="714"/>
      <c r="I791" s="714"/>
      <c r="J791" s="715"/>
    </row>
    <row r="792" spans="2:17" ht="16" customHeight="1" x14ac:dyDescent="0.2">
      <c r="B792" s="712"/>
      <c r="C792" s="712"/>
      <c r="D792" s="712"/>
      <c r="E792" s="712"/>
      <c r="F792" s="32"/>
      <c r="G792" s="32"/>
      <c r="H792" s="714"/>
      <c r="I792" s="714"/>
      <c r="J792" s="715"/>
    </row>
    <row r="793" spans="2:17" ht="16" customHeight="1" x14ac:dyDescent="0.2">
      <c r="B793" s="113"/>
      <c r="C793" s="113"/>
      <c r="D793" s="113"/>
      <c r="E793" s="113"/>
      <c r="F793" s="32"/>
      <c r="G793" s="123"/>
      <c r="H793" s="100"/>
      <c r="I793" s="100"/>
      <c r="J793" s="100"/>
    </row>
    <row r="794" spans="2:17" ht="16" customHeight="1" x14ac:dyDescent="0.2">
      <c r="B794" s="111" t="s">
        <v>492</v>
      </c>
      <c r="C794" s="111"/>
      <c r="D794" s="111"/>
      <c r="E794" s="111"/>
      <c r="F794" s="32"/>
      <c r="G794" s="106"/>
      <c r="H794" s="714" t="s">
        <v>482</v>
      </c>
      <c r="I794" s="714"/>
      <c r="J794" s="715"/>
    </row>
    <row r="795" spans="2:17" ht="16" customHeight="1" x14ac:dyDescent="0.2">
      <c r="B795" s="712" t="s">
        <v>711</v>
      </c>
      <c r="C795" s="712"/>
      <c r="D795" s="712"/>
      <c r="E795" s="712"/>
      <c r="F795" s="32"/>
      <c r="G795" s="106"/>
      <c r="H795" s="714"/>
      <c r="I795" s="714"/>
      <c r="J795" s="715"/>
    </row>
    <row r="796" spans="2:17" ht="16" customHeight="1" x14ac:dyDescent="0.2">
      <c r="B796" s="712"/>
      <c r="C796" s="712"/>
      <c r="D796" s="712"/>
      <c r="E796" s="712"/>
      <c r="F796" s="32"/>
      <c r="G796" s="105"/>
      <c r="H796" s="714"/>
      <c r="I796" s="714"/>
      <c r="J796" s="715"/>
    </row>
    <row r="797" spans="2:17" ht="16" customHeight="1" x14ac:dyDescent="0.2">
      <c r="B797" s="126"/>
      <c r="C797" s="126"/>
      <c r="D797" s="126"/>
      <c r="E797" s="106"/>
      <c r="F797" s="106"/>
      <c r="G797" s="106"/>
      <c r="H797" s="106"/>
      <c r="I797" s="106"/>
      <c r="J797" s="106"/>
    </row>
    <row r="798" spans="2:17" ht="16" customHeight="1" x14ac:dyDescent="0.2">
      <c r="B798" s="111" t="s">
        <v>532</v>
      </c>
      <c r="C798" s="111"/>
      <c r="D798" s="111"/>
      <c r="E798" s="111"/>
      <c r="F798" s="32"/>
      <c r="G798" s="121"/>
      <c r="H798" s="714" t="s">
        <v>482</v>
      </c>
      <c r="I798" s="714"/>
      <c r="J798" s="715"/>
    </row>
    <row r="799" spans="2:17" ht="16" customHeight="1" x14ac:dyDescent="0.2">
      <c r="B799" s="712" t="s">
        <v>712</v>
      </c>
      <c r="C799" s="712"/>
      <c r="D799" s="712"/>
      <c r="E799" s="712"/>
      <c r="F799" s="32"/>
      <c r="G799" s="121"/>
      <c r="H799" s="714"/>
      <c r="I799" s="714"/>
      <c r="J799" s="715"/>
    </row>
    <row r="800" spans="2:17" ht="16" customHeight="1" x14ac:dyDescent="0.2">
      <c r="B800" s="712"/>
      <c r="C800" s="712"/>
      <c r="D800" s="712"/>
      <c r="E800" s="712"/>
      <c r="F800" s="32"/>
      <c r="G800" s="121"/>
      <c r="H800" s="714"/>
      <c r="I800" s="714"/>
      <c r="J800" s="715"/>
    </row>
    <row r="801" spans="2:17" ht="16" customHeight="1" x14ac:dyDescent="0.2">
      <c r="B801" s="113"/>
      <c r="C801" s="113"/>
      <c r="D801" s="113"/>
      <c r="E801" s="113"/>
      <c r="F801" s="32"/>
      <c r="G801" s="123"/>
      <c r="H801" s="100"/>
      <c r="I801" s="100"/>
      <c r="J801" s="100"/>
    </row>
    <row r="802" spans="2:17" ht="16" customHeight="1" x14ac:dyDescent="0.2">
      <c r="B802" s="720" t="s">
        <v>604</v>
      </c>
      <c r="C802" s="720"/>
      <c r="D802" s="720"/>
      <c r="E802" s="720"/>
      <c r="F802" s="32"/>
      <c r="G802" s="121"/>
      <c r="H802" s="732" t="s">
        <v>482</v>
      </c>
      <c r="I802" s="732"/>
      <c r="J802" s="733"/>
    </row>
    <row r="803" spans="2:17" ht="16" customHeight="1" x14ac:dyDescent="0.2">
      <c r="B803" s="712" t="s">
        <v>713</v>
      </c>
      <c r="C803" s="712"/>
      <c r="D803" s="712"/>
      <c r="E803" s="712"/>
      <c r="F803" s="32"/>
      <c r="G803" s="121"/>
      <c r="H803" s="732"/>
      <c r="I803" s="732"/>
      <c r="J803" s="733"/>
    </row>
    <row r="804" spans="2:17" ht="16" customHeight="1" x14ac:dyDescent="0.2">
      <c r="B804" s="712"/>
      <c r="C804" s="712"/>
      <c r="D804" s="712"/>
      <c r="E804" s="712"/>
      <c r="F804" s="32"/>
      <c r="G804" s="121"/>
      <c r="H804" s="732"/>
      <c r="I804" s="732"/>
      <c r="J804" s="733"/>
    </row>
    <row r="805" spans="2:17" ht="16" customHeight="1" thickBot="1" x14ac:dyDescent="0.25">
      <c r="B805" s="159"/>
      <c r="C805" s="159"/>
      <c r="D805" s="159"/>
      <c r="E805" s="159"/>
      <c r="F805" s="159"/>
      <c r="G805" s="117"/>
      <c r="H805" s="160"/>
      <c r="I805" s="160"/>
      <c r="J805" s="160"/>
      <c r="K805" s="160"/>
      <c r="L805" s="129"/>
      <c r="M805" s="129"/>
      <c r="N805" s="129"/>
      <c r="O805" s="161"/>
      <c r="P805" s="161"/>
      <c r="Q805" s="161"/>
    </row>
    <row r="806" spans="2:17" ht="16" customHeight="1" thickTop="1" x14ac:dyDescent="0.2">
      <c r="B806" s="89"/>
      <c r="C806" s="89"/>
      <c r="D806" s="89"/>
      <c r="E806" s="89"/>
      <c r="F806" s="89"/>
      <c r="G806" s="89"/>
      <c r="H806" s="23"/>
      <c r="I806" s="23"/>
      <c r="J806" s="23"/>
      <c r="K806" s="23"/>
      <c r="M806" s="26"/>
      <c r="N806" s="26"/>
      <c r="O806" s="26"/>
      <c r="P806" s="26"/>
      <c r="Q806" s="26"/>
    </row>
    <row r="807" spans="2:17" ht="16" customHeight="1" thickBot="1" x14ac:dyDescent="0.25">
      <c r="B807" s="726" t="s">
        <v>355</v>
      </c>
      <c r="C807" s="726"/>
      <c r="D807" s="726"/>
      <c r="E807" s="726"/>
      <c r="F807" s="726"/>
      <c r="G807" s="726"/>
      <c r="H807" s="726"/>
      <c r="I807" s="726"/>
      <c r="J807" s="726"/>
      <c r="K807" s="726"/>
      <c r="L807" s="726"/>
      <c r="M807" s="726"/>
      <c r="N807" s="726"/>
      <c r="O807" s="726"/>
      <c r="P807" s="726"/>
      <c r="Q807" s="726"/>
    </row>
    <row r="808" spans="2:17" ht="16" customHeight="1" thickTop="1" x14ac:dyDescent="0.2">
      <c r="B808" s="158"/>
      <c r="C808" s="158"/>
      <c r="D808" s="158"/>
      <c r="E808" s="158"/>
      <c r="F808" s="158"/>
      <c r="G808" s="158"/>
      <c r="H808" s="158"/>
      <c r="I808" s="158"/>
      <c r="J808" s="158"/>
      <c r="K808" s="158"/>
      <c r="L808" s="158"/>
      <c r="M808" s="158"/>
      <c r="N808" s="158"/>
      <c r="O808" s="158"/>
      <c r="P808" s="158"/>
      <c r="Q808" s="158"/>
    </row>
    <row r="809" spans="2:17" ht="16" customHeight="1" x14ac:dyDescent="0.2">
      <c r="B809" s="120" t="s">
        <v>714</v>
      </c>
      <c r="C809" s="158"/>
      <c r="D809" s="158"/>
      <c r="E809" s="158"/>
      <c r="F809" s="158"/>
      <c r="G809" s="158"/>
      <c r="H809" s="158"/>
      <c r="I809" s="158"/>
      <c r="J809" s="158"/>
      <c r="K809" s="158"/>
      <c r="L809" s="158"/>
      <c r="M809" s="158"/>
      <c r="N809" s="158"/>
      <c r="O809" s="158"/>
      <c r="P809" s="158"/>
      <c r="Q809" s="158"/>
    </row>
    <row r="810" spans="2:17" ht="16" customHeight="1" x14ac:dyDescent="0.2">
      <c r="B810" s="23"/>
      <c r="C810" s="23"/>
      <c r="D810" s="23"/>
      <c r="E810" s="23"/>
      <c r="F810" s="23"/>
      <c r="G810" s="23"/>
      <c r="H810" s="105"/>
      <c r="I810" s="105"/>
      <c r="J810" s="106"/>
    </row>
    <row r="811" spans="2:17" ht="16" customHeight="1" x14ac:dyDescent="0.2">
      <c r="B811" s="727" t="s">
        <v>527</v>
      </c>
      <c r="C811" s="727"/>
      <c r="D811" s="727"/>
      <c r="E811" s="727"/>
      <c r="F811" s="727"/>
      <c r="G811" s="106"/>
      <c r="H811" s="714" t="s">
        <v>482</v>
      </c>
      <c r="I811" s="714"/>
      <c r="J811" s="715"/>
    </row>
    <row r="812" spans="2:17" ht="16" customHeight="1" x14ac:dyDescent="0.2">
      <c r="B812" s="712" t="s">
        <v>696</v>
      </c>
      <c r="C812" s="712"/>
      <c r="D812" s="712"/>
      <c r="E812" s="712"/>
      <c r="F812" s="32"/>
      <c r="G812" s="106"/>
      <c r="H812" s="714"/>
      <c r="I812" s="714"/>
      <c r="J812" s="715"/>
    </row>
    <row r="813" spans="2:17" ht="16" customHeight="1" x14ac:dyDescent="0.2">
      <c r="B813" s="712"/>
      <c r="C813" s="712"/>
      <c r="D813" s="712"/>
      <c r="E813" s="712"/>
      <c r="F813" s="32"/>
      <c r="G813" s="105"/>
      <c r="H813" s="714"/>
      <c r="I813" s="714"/>
      <c r="J813" s="715"/>
    </row>
    <row r="814" spans="2:17" ht="16" customHeight="1" x14ac:dyDescent="0.2">
      <c r="F814" s="32"/>
      <c r="G814" s="105"/>
      <c r="H814" s="105"/>
      <c r="I814" s="105"/>
      <c r="J814" s="106"/>
    </row>
    <row r="815" spans="2:17" ht="16" customHeight="1" x14ac:dyDescent="0.2">
      <c r="B815" s="721" t="s">
        <v>488</v>
      </c>
      <c r="C815" s="721"/>
      <c r="D815" s="721"/>
      <c r="E815" s="721"/>
      <c r="F815" s="32"/>
      <c r="G815" s="106"/>
      <c r="H815" s="714" t="s">
        <v>482</v>
      </c>
      <c r="I815" s="714"/>
      <c r="J815" s="715"/>
    </row>
    <row r="816" spans="2:17" ht="16" customHeight="1" x14ac:dyDescent="0.2">
      <c r="B816" s="712" t="s">
        <v>715</v>
      </c>
      <c r="C816" s="712"/>
      <c r="D816" s="712"/>
      <c r="E816" s="712"/>
      <c r="F816" s="32"/>
      <c r="G816" s="106"/>
      <c r="H816" s="714"/>
      <c r="I816" s="714"/>
      <c r="J816" s="715"/>
    </row>
    <row r="817" spans="2:17" ht="16" customHeight="1" x14ac:dyDescent="0.2">
      <c r="B817" s="712"/>
      <c r="C817" s="712"/>
      <c r="D817" s="712"/>
      <c r="E817" s="712"/>
      <c r="F817" s="32"/>
      <c r="G817" s="32"/>
      <c r="H817" s="714"/>
      <c r="I817" s="714"/>
      <c r="J817" s="715"/>
    </row>
    <row r="818" spans="2:17" ht="16" customHeight="1" x14ac:dyDescent="0.2">
      <c r="B818" s="126"/>
      <c r="C818" s="126"/>
      <c r="D818" s="126"/>
      <c r="E818" s="106"/>
      <c r="F818" s="106"/>
      <c r="G818" s="106"/>
      <c r="H818" s="106"/>
      <c r="I818" s="106"/>
      <c r="J818" s="106"/>
    </row>
    <row r="819" spans="2:17" ht="16" customHeight="1" x14ac:dyDescent="0.2">
      <c r="B819" s="319" t="s">
        <v>492</v>
      </c>
      <c r="C819" s="319"/>
      <c r="D819" s="319"/>
      <c r="E819" s="319"/>
      <c r="G819" s="106"/>
      <c r="H819" s="714" t="s">
        <v>482</v>
      </c>
      <c r="I819" s="714"/>
      <c r="J819" s="715"/>
    </row>
    <row r="820" spans="2:17" ht="16" customHeight="1" x14ac:dyDescent="0.2">
      <c r="B820" s="712" t="s">
        <v>716</v>
      </c>
      <c r="C820" s="712"/>
      <c r="D820" s="712"/>
      <c r="E820" s="712"/>
      <c r="F820" s="32"/>
      <c r="G820" s="106"/>
      <c r="H820" s="714"/>
      <c r="I820" s="714"/>
      <c r="J820" s="715"/>
    </row>
    <row r="821" spans="2:17" ht="16" customHeight="1" x14ac:dyDescent="0.2">
      <c r="B821" s="712"/>
      <c r="C821" s="712"/>
      <c r="D821" s="712"/>
      <c r="E821" s="712"/>
      <c r="F821" s="32"/>
      <c r="G821" s="105"/>
      <c r="H821" s="714"/>
      <c r="I821" s="714"/>
      <c r="J821" s="715"/>
    </row>
    <row r="822" spans="2:17" ht="16" customHeight="1" x14ac:dyDescent="0.2">
      <c r="B822" s="116"/>
      <c r="C822" s="116"/>
      <c r="D822" s="116"/>
      <c r="E822" s="116"/>
      <c r="F822" s="116"/>
      <c r="G822" s="116"/>
      <c r="H822" s="126"/>
      <c r="I822" s="126"/>
      <c r="J822" s="126"/>
      <c r="K822" s="106"/>
      <c r="L822" s="106"/>
      <c r="M822" s="106"/>
      <c r="N822" s="106"/>
      <c r="O822" s="106"/>
      <c r="P822" s="106"/>
      <c r="Q822" s="106"/>
    </row>
    <row r="823" spans="2:17" ht="16" customHeight="1" x14ac:dyDescent="0.2">
      <c r="B823" s="720" t="s">
        <v>604</v>
      </c>
      <c r="C823" s="720"/>
      <c r="D823" s="720"/>
      <c r="E823" s="720"/>
      <c r="F823" s="32"/>
      <c r="G823" s="121"/>
      <c r="H823" s="732" t="s">
        <v>482</v>
      </c>
      <c r="I823" s="732"/>
      <c r="J823" s="733"/>
    </row>
    <row r="824" spans="2:17" ht="16" customHeight="1" x14ac:dyDescent="0.2">
      <c r="B824" s="712" t="s">
        <v>717</v>
      </c>
      <c r="C824" s="712"/>
      <c r="D824" s="712"/>
      <c r="E824" s="712"/>
      <c r="F824" s="32"/>
      <c r="G824" s="121"/>
      <c r="H824" s="732"/>
      <c r="I824" s="732"/>
      <c r="J824" s="733"/>
    </row>
    <row r="825" spans="2:17" ht="16" customHeight="1" x14ac:dyDescent="0.2">
      <c r="B825" s="712"/>
      <c r="C825" s="712"/>
      <c r="D825" s="712"/>
      <c r="E825" s="712"/>
      <c r="F825" s="32"/>
      <c r="G825" s="121"/>
      <c r="H825" s="732"/>
      <c r="I825" s="732"/>
      <c r="J825" s="733"/>
    </row>
    <row r="826" spans="2:17" ht="16" customHeight="1" thickBot="1" x14ac:dyDescent="0.25">
      <c r="B826" s="159"/>
      <c r="C826" s="159"/>
      <c r="D826" s="159"/>
      <c r="E826" s="159"/>
      <c r="F826" s="159"/>
      <c r="G826" s="117"/>
      <c r="H826" s="160"/>
      <c r="I826" s="160"/>
      <c r="J826" s="160"/>
      <c r="K826" s="160"/>
      <c r="L826" s="129"/>
      <c r="M826" s="129"/>
      <c r="N826" s="129"/>
      <c r="O826" s="161"/>
      <c r="P826" s="161"/>
      <c r="Q826" s="161"/>
    </row>
    <row r="827" spans="2:17" ht="16" customHeight="1" thickTop="1" x14ac:dyDescent="0.2">
      <c r="B827" s="158"/>
      <c r="C827" s="158"/>
      <c r="D827" s="158"/>
      <c r="E827" s="158"/>
      <c r="F827" s="158"/>
      <c r="G827" s="158"/>
      <c r="H827" s="158"/>
      <c r="I827" s="158"/>
      <c r="J827" s="158"/>
      <c r="K827" s="158"/>
      <c r="L827" s="158"/>
      <c r="M827" s="158"/>
      <c r="N827" s="158"/>
      <c r="O827" s="158"/>
      <c r="P827" s="158"/>
      <c r="Q827" s="158"/>
    </row>
    <row r="828" spans="2:17" ht="16" customHeight="1" x14ac:dyDescent="0.2">
      <c r="B828" s="120" t="s">
        <v>363</v>
      </c>
      <c r="C828" s="158"/>
      <c r="D828" s="158"/>
      <c r="E828" s="158"/>
      <c r="F828" s="158"/>
      <c r="G828" s="158"/>
      <c r="H828" s="158"/>
      <c r="I828" s="158"/>
      <c r="J828" s="158"/>
      <c r="K828" s="158"/>
      <c r="L828" s="158"/>
      <c r="M828" s="158"/>
      <c r="N828" s="158"/>
      <c r="O828" s="158"/>
      <c r="P828" s="158"/>
      <c r="Q828" s="158"/>
    </row>
    <row r="829" spans="2:17" ht="16" customHeight="1" x14ac:dyDescent="0.2">
      <c r="B829" s="120"/>
      <c r="C829" s="158"/>
      <c r="D829" s="158"/>
      <c r="E829" s="158"/>
      <c r="F829" s="158"/>
      <c r="G829" s="158"/>
      <c r="H829" s="158"/>
      <c r="I829" s="158"/>
      <c r="J829" s="158"/>
      <c r="K829" s="158"/>
      <c r="L829" s="158"/>
      <c r="M829" s="158"/>
      <c r="N829" s="158"/>
      <c r="O829" s="158"/>
      <c r="P829" s="158"/>
      <c r="Q829" s="158"/>
    </row>
    <row r="830" spans="2:17" ht="16" customHeight="1" x14ac:dyDescent="0.2">
      <c r="B830" s="130" t="s">
        <v>718</v>
      </c>
      <c r="C830" s="130"/>
      <c r="D830" s="130"/>
      <c r="E830" s="130"/>
      <c r="F830" s="131"/>
      <c r="G830" s="121"/>
      <c r="H830" s="714" t="s">
        <v>482</v>
      </c>
      <c r="I830" s="714"/>
      <c r="J830" s="715"/>
    </row>
    <row r="831" spans="2:17" ht="16" customHeight="1" x14ac:dyDescent="0.2">
      <c r="B831" s="725" t="s">
        <v>719</v>
      </c>
      <c r="C831" s="725"/>
      <c r="D831" s="725"/>
      <c r="E831" s="725"/>
      <c r="F831" s="725"/>
      <c r="G831" s="121"/>
      <c r="H831" s="714"/>
      <c r="I831" s="714"/>
      <c r="J831" s="715"/>
    </row>
    <row r="832" spans="2:17" ht="16" customHeight="1" x14ac:dyDescent="0.2">
      <c r="B832" s="725"/>
      <c r="C832" s="725"/>
      <c r="D832" s="725"/>
      <c r="E832" s="725"/>
      <c r="F832" s="725"/>
      <c r="G832" s="121"/>
      <c r="H832" s="714"/>
      <c r="I832" s="714"/>
      <c r="J832" s="715"/>
    </row>
    <row r="833" spans="2:10" ht="16" customHeight="1" x14ac:dyDescent="0.2">
      <c r="B833" s="126"/>
      <c r="C833" s="126"/>
      <c r="D833" s="126"/>
      <c r="E833" s="106"/>
      <c r="F833" s="106"/>
      <c r="G833" s="106"/>
      <c r="H833" s="106"/>
      <c r="I833" s="106"/>
      <c r="J833" s="106"/>
    </row>
    <row r="834" spans="2:10" ht="16" customHeight="1" x14ac:dyDescent="0.2">
      <c r="B834" s="130" t="s">
        <v>720</v>
      </c>
      <c r="C834" s="130"/>
      <c r="D834" s="130"/>
      <c r="E834" s="130"/>
      <c r="F834" s="131"/>
      <c r="G834" s="121"/>
      <c r="H834" s="714" t="s">
        <v>482</v>
      </c>
      <c r="I834" s="714"/>
      <c r="J834" s="715"/>
    </row>
    <row r="835" spans="2:10" ht="16" customHeight="1" x14ac:dyDescent="0.2">
      <c r="B835" s="713" t="s">
        <v>721</v>
      </c>
      <c r="C835" s="713"/>
      <c r="D835" s="713"/>
      <c r="E835" s="713"/>
      <c r="F835" s="713"/>
      <c r="G835" s="121"/>
      <c r="H835" s="714"/>
      <c r="I835" s="714"/>
      <c r="J835" s="715"/>
    </row>
    <row r="836" spans="2:10" ht="16" customHeight="1" x14ac:dyDescent="0.2">
      <c r="B836" s="713"/>
      <c r="C836" s="713"/>
      <c r="D836" s="713"/>
      <c r="E836" s="713"/>
      <c r="F836" s="713"/>
      <c r="G836" s="121"/>
      <c r="H836" s="714"/>
      <c r="I836" s="714"/>
      <c r="J836" s="715"/>
    </row>
    <row r="837" spans="2:10" ht="16" customHeight="1" x14ac:dyDescent="0.2">
      <c r="B837" s="126"/>
      <c r="C837" s="126"/>
      <c r="D837" s="126"/>
      <c r="E837" s="106"/>
      <c r="F837" s="106"/>
      <c r="G837" s="106"/>
      <c r="H837" s="106"/>
      <c r="I837" s="106"/>
      <c r="J837" s="106"/>
    </row>
    <row r="838" spans="2:10" ht="16" customHeight="1" x14ac:dyDescent="0.2">
      <c r="B838" s="130" t="s">
        <v>722</v>
      </c>
      <c r="C838" s="130"/>
      <c r="D838" s="130"/>
      <c r="E838" s="130"/>
      <c r="F838" s="131"/>
      <c r="G838" s="121"/>
      <c r="H838" s="714" t="s">
        <v>482</v>
      </c>
      <c r="I838" s="714"/>
      <c r="J838" s="715"/>
    </row>
    <row r="839" spans="2:10" ht="16" customHeight="1" x14ac:dyDescent="0.2">
      <c r="B839" s="713" t="s">
        <v>723</v>
      </c>
      <c r="C839" s="713"/>
      <c r="D839" s="713"/>
      <c r="E839" s="713"/>
      <c r="F839" s="713"/>
      <c r="G839" s="121"/>
      <c r="H839" s="714"/>
      <c r="I839" s="714"/>
      <c r="J839" s="715"/>
    </row>
    <row r="840" spans="2:10" ht="16" customHeight="1" x14ac:dyDescent="0.2">
      <c r="B840" s="713"/>
      <c r="C840" s="713"/>
      <c r="D840" s="713"/>
      <c r="E840" s="713"/>
      <c r="F840" s="713"/>
      <c r="G840" s="121"/>
      <c r="H840" s="714"/>
      <c r="I840" s="714"/>
      <c r="J840" s="715"/>
    </row>
    <row r="841" spans="2:10" ht="16" customHeight="1" x14ac:dyDescent="0.2">
      <c r="B841" s="126"/>
      <c r="C841" s="126"/>
      <c r="D841" s="126"/>
      <c r="E841" s="106"/>
      <c r="F841" s="106"/>
      <c r="G841" s="106"/>
      <c r="H841" s="106"/>
      <c r="I841" s="106"/>
      <c r="J841" s="106"/>
    </row>
    <row r="842" spans="2:10" ht="33" customHeight="1" x14ac:dyDescent="0.2">
      <c r="B842" s="130" t="s">
        <v>724</v>
      </c>
      <c r="C842" s="130"/>
      <c r="D842" s="130"/>
      <c r="E842" s="130"/>
      <c r="F842" s="131"/>
      <c r="G842" s="121"/>
      <c r="H842" s="714" t="s">
        <v>482</v>
      </c>
      <c r="I842" s="714"/>
      <c r="J842" s="715"/>
    </row>
    <row r="843" spans="2:10" ht="16" customHeight="1" x14ac:dyDescent="0.2">
      <c r="B843" s="713" t="s">
        <v>725</v>
      </c>
      <c r="C843" s="713"/>
      <c r="D843" s="713"/>
      <c r="E843" s="713"/>
      <c r="F843" s="713"/>
      <c r="G843" s="121"/>
      <c r="H843" s="714"/>
      <c r="I843" s="714"/>
      <c r="J843" s="715"/>
    </row>
    <row r="844" spans="2:10" ht="16" customHeight="1" x14ac:dyDescent="0.2">
      <c r="B844" s="713"/>
      <c r="C844" s="713"/>
      <c r="D844" s="713"/>
      <c r="E844" s="713"/>
      <c r="F844" s="713"/>
      <c r="G844" s="121"/>
      <c r="H844" s="714"/>
      <c r="I844" s="714"/>
      <c r="J844" s="715"/>
    </row>
    <row r="845" spans="2:10" ht="16" customHeight="1" x14ac:dyDescent="0.2">
      <c r="B845" s="32"/>
      <c r="C845" s="32"/>
      <c r="D845" s="32"/>
      <c r="E845" s="32"/>
      <c r="F845" s="32"/>
      <c r="G845" s="105"/>
      <c r="H845" s="105"/>
      <c r="I845" s="105"/>
      <c r="J845" s="106"/>
    </row>
    <row r="846" spans="2:10" ht="16" customHeight="1" x14ac:dyDescent="0.2">
      <c r="B846" s="125" t="s">
        <v>527</v>
      </c>
      <c r="C846" s="125"/>
      <c r="D846" s="125"/>
      <c r="E846" s="125"/>
      <c r="F846" s="94"/>
      <c r="G846" s="136"/>
      <c r="H846" s="714" t="s">
        <v>482</v>
      </c>
      <c r="I846" s="714"/>
      <c r="J846" s="715"/>
    </row>
    <row r="847" spans="2:10" ht="16" customHeight="1" x14ac:dyDescent="0.2">
      <c r="B847" s="739" t="s">
        <v>726</v>
      </c>
      <c r="C847" s="739"/>
      <c r="D847" s="739"/>
      <c r="E847" s="739"/>
      <c r="F847" s="739"/>
      <c r="G847" s="136"/>
      <c r="H847" s="714"/>
      <c r="I847" s="714"/>
      <c r="J847" s="715"/>
    </row>
    <row r="848" spans="2:10" ht="16" customHeight="1" x14ac:dyDescent="0.2">
      <c r="B848" s="739"/>
      <c r="C848" s="739"/>
      <c r="D848" s="739"/>
      <c r="E848" s="739"/>
      <c r="F848" s="739"/>
      <c r="G848" s="94"/>
      <c r="H848" s="714"/>
      <c r="I848" s="714"/>
      <c r="J848" s="715"/>
    </row>
    <row r="849" spans="2:10" ht="16" customHeight="1" x14ac:dyDescent="0.2">
      <c r="B849" s="126"/>
      <c r="C849" s="126"/>
      <c r="D849" s="126"/>
      <c r="E849" s="106"/>
      <c r="F849" s="106"/>
      <c r="G849" s="106"/>
      <c r="H849" s="106"/>
      <c r="I849" s="106"/>
      <c r="J849" s="106"/>
    </row>
    <row r="850" spans="2:10" ht="16" customHeight="1" x14ac:dyDescent="0.2">
      <c r="B850" s="111" t="s">
        <v>541</v>
      </c>
      <c r="C850" s="111"/>
      <c r="D850" s="111"/>
      <c r="E850" s="111"/>
      <c r="F850" s="32"/>
      <c r="G850" s="121"/>
      <c r="H850" s="714" t="s">
        <v>482</v>
      </c>
      <c r="I850" s="714"/>
      <c r="J850" s="715"/>
    </row>
    <row r="851" spans="2:10" ht="16" customHeight="1" x14ac:dyDescent="0.2">
      <c r="B851" s="712" t="s">
        <v>727</v>
      </c>
      <c r="C851" s="712"/>
      <c r="D851" s="712"/>
      <c r="E851" s="712"/>
      <c r="F851" s="32"/>
      <c r="G851" s="121"/>
      <c r="H851" s="714"/>
      <c r="I851" s="714"/>
      <c r="J851" s="715"/>
    </row>
    <row r="852" spans="2:10" ht="16" customHeight="1" x14ac:dyDescent="0.2">
      <c r="B852" s="712"/>
      <c r="C852" s="712"/>
      <c r="D852" s="712"/>
      <c r="E852" s="712"/>
      <c r="F852" s="32"/>
      <c r="G852" s="121"/>
      <c r="H852" s="714"/>
      <c r="I852" s="714"/>
      <c r="J852" s="715"/>
    </row>
    <row r="853" spans="2:10" ht="16" customHeight="1" x14ac:dyDescent="0.2">
      <c r="B853" s="113"/>
      <c r="C853" s="113"/>
      <c r="D853" s="113"/>
      <c r="E853" s="113"/>
      <c r="F853" s="32"/>
      <c r="G853" s="123"/>
      <c r="H853" s="100"/>
      <c r="I853" s="100"/>
      <c r="J853" s="100"/>
    </row>
    <row r="854" spans="2:10" ht="16" customHeight="1" x14ac:dyDescent="0.2">
      <c r="B854" s="721" t="s">
        <v>488</v>
      </c>
      <c r="C854" s="721"/>
      <c r="D854" s="721"/>
      <c r="E854" s="721"/>
      <c r="F854" s="32"/>
      <c r="G854" s="106"/>
      <c r="H854" s="714" t="s">
        <v>482</v>
      </c>
      <c r="I854" s="714"/>
      <c r="J854" s="715"/>
    </row>
    <row r="855" spans="2:10" ht="16" customHeight="1" x14ac:dyDescent="0.2">
      <c r="B855" s="712" t="s">
        <v>728</v>
      </c>
      <c r="C855" s="712"/>
      <c r="D855" s="712"/>
      <c r="E855" s="712"/>
      <c r="F855" s="32"/>
      <c r="G855" s="106"/>
      <c r="H855" s="714"/>
      <c r="I855" s="714"/>
      <c r="J855" s="715"/>
    </row>
    <row r="856" spans="2:10" ht="16" customHeight="1" x14ac:dyDescent="0.2">
      <c r="B856" s="712"/>
      <c r="C856" s="712"/>
      <c r="D856" s="712"/>
      <c r="E856" s="712"/>
      <c r="F856" s="32"/>
      <c r="G856" s="32"/>
      <c r="H856" s="714"/>
      <c r="I856" s="714"/>
      <c r="J856" s="715"/>
    </row>
    <row r="857" spans="2:10" ht="16" customHeight="1" x14ac:dyDescent="0.2">
      <c r="B857" s="113"/>
      <c r="C857" s="113"/>
      <c r="D857" s="113"/>
      <c r="E857" s="113"/>
      <c r="F857" s="32"/>
      <c r="G857" s="123"/>
      <c r="H857" s="100"/>
      <c r="I857" s="100"/>
      <c r="J857" s="100"/>
    </row>
    <row r="858" spans="2:10" ht="16" customHeight="1" x14ac:dyDescent="0.2">
      <c r="B858" s="721" t="s">
        <v>599</v>
      </c>
      <c r="C858" s="721"/>
      <c r="D858" s="721"/>
      <c r="E858" s="721"/>
      <c r="F858" s="32"/>
      <c r="G858" s="106"/>
      <c r="H858" s="714" t="s">
        <v>482</v>
      </c>
      <c r="I858" s="714"/>
      <c r="J858" s="715"/>
    </row>
    <row r="859" spans="2:10" ht="16" customHeight="1" x14ac:dyDescent="0.2">
      <c r="B859" s="712" t="s">
        <v>729</v>
      </c>
      <c r="C859" s="712"/>
      <c r="D859" s="712"/>
      <c r="E859" s="712"/>
      <c r="F859" s="32"/>
      <c r="G859" s="106"/>
      <c r="H859" s="714"/>
      <c r="I859" s="714"/>
      <c r="J859" s="715"/>
    </row>
    <row r="860" spans="2:10" ht="16" customHeight="1" x14ac:dyDescent="0.2">
      <c r="B860" s="712"/>
      <c r="C860" s="712"/>
      <c r="D860" s="712"/>
      <c r="E860" s="712"/>
      <c r="F860" s="32"/>
      <c r="G860" s="105"/>
      <c r="H860" s="714"/>
      <c r="I860" s="714"/>
      <c r="J860" s="715"/>
    </row>
    <row r="861" spans="2:10" ht="16" customHeight="1" x14ac:dyDescent="0.2">
      <c r="B861" s="113"/>
      <c r="C861" s="113"/>
      <c r="D861" s="113"/>
      <c r="E861" s="113"/>
      <c r="F861" s="32"/>
      <c r="G861" s="123"/>
      <c r="H861" s="100"/>
      <c r="I861" s="100"/>
      <c r="J861" s="100"/>
    </row>
    <row r="862" spans="2:10" ht="16" customHeight="1" x14ac:dyDescent="0.2">
      <c r="B862" s="720" t="s">
        <v>510</v>
      </c>
      <c r="C862" s="720"/>
      <c r="D862" s="720"/>
      <c r="E862" s="720"/>
      <c r="F862" s="32"/>
      <c r="G862" s="106"/>
      <c r="H862" s="714" t="s">
        <v>482</v>
      </c>
      <c r="I862" s="714"/>
      <c r="J862" s="715"/>
    </row>
    <row r="863" spans="2:10" ht="16" customHeight="1" x14ac:dyDescent="0.2">
      <c r="B863" s="712" t="s">
        <v>730</v>
      </c>
      <c r="C863" s="712"/>
      <c r="D863" s="712"/>
      <c r="E863" s="712"/>
      <c r="F863" s="32"/>
      <c r="G863" s="106"/>
      <c r="H863" s="714"/>
      <c r="I863" s="714"/>
      <c r="J863" s="715"/>
    </row>
    <row r="864" spans="2:10" ht="16" customHeight="1" x14ac:dyDescent="0.2">
      <c r="B864" s="712"/>
      <c r="C864" s="712"/>
      <c r="D864" s="712"/>
      <c r="E864" s="712"/>
      <c r="F864" s="32"/>
      <c r="G864" s="105"/>
      <c r="H864" s="714"/>
      <c r="I864" s="714"/>
      <c r="J864" s="715"/>
    </row>
    <row r="865" spans="2:17" ht="16" customHeight="1" x14ac:dyDescent="0.2">
      <c r="F865" s="32"/>
      <c r="G865" s="105"/>
      <c r="H865" s="105"/>
      <c r="I865" s="105"/>
      <c r="J865" s="106"/>
    </row>
    <row r="866" spans="2:17" ht="16" customHeight="1" x14ac:dyDescent="0.2">
      <c r="B866" s="720" t="s">
        <v>604</v>
      </c>
      <c r="C866" s="720"/>
      <c r="D866" s="720"/>
      <c r="E866" s="720"/>
      <c r="F866" s="32"/>
      <c r="G866" s="121"/>
      <c r="H866" s="732" t="s">
        <v>482</v>
      </c>
      <c r="I866" s="732"/>
      <c r="J866" s="733"/>
    </row>
    <row r="867" spans="2:17" ht="16" customHeight="1" x14ac:dyDescent="0.2">
      <c r="B867" s="712" t="s">
        <v>731</v>
      </c>
      <c r="C867" s="712"/>
      <c r="D867" s="712"/>
      <c r="E867" s="712"/>
      <c r="F867" s="32"/>
      <c r="G867" s="121"/>
      <c r="H867" s="732"/>
      <c r="I867" s="732"/>
      <c r="J867" s="733"/>
    </row>
    <row r="868" spans="2:17" ht="16" customHeight="1" x14ac:dyDescent="0.2">
      <c r="B868" s="712"/>
      <c r="C868" s="712"/>
      <c r="D868" s="712"/>
      <c r="E868" s="712"/>
      <c r="F868" s="32"/>
      <c r="G868" s="121"/>
      <c r="H868" s="732"/>
      <c r="I868" s="732"/>
      <c r="J868" s="733"/>
    </row>
    <row r="869" spans="2:17" ht="16" customHeight="1" x14ac:dyDescent="0.2">
      <c r="B869" s="115"/>
      <c r="C869" s="115"/>
      <c r="D869" s="115"/>
      <c r="E869" s="115"/>
      <c r="F869" s="115"/>
      <c r="G869" s="116"/>
      <c r="O869" s="168"/>
      <c r="P869" s="168"/>
      <c r="Q869" s="169"/>
    </row>
    <row r="870" spans="2:17" ht="16" customHeight="1" thickBot="1" x14ac:dyDescent="0.25">
      <c r="B870" s="159"/>
      <c r="C870" s="159"/>
      <c r="D870" s="159"/>
      <c r="E870" s="159"/>
      <c r="F870" s="159"/>
      <c r="G870" s="117"/>
      <c r="H870" s="160"/>
      <c r="I870" s="160"/>
      <c r="J870" s="160"/>
      <c r="K870" s="160"/>
      <c r="L870" s="129"/>
      <c r="M870" s="129"/>
      <c r="N870" s="129"/>
      <c r="O870" s="170"/>
      <c r="P870" s="170"/>
      <c r="Q870" s="170"/>
    </row>
    <row r="871" spans="2:17" ht="16" customHeight="1" thickTop="1" x14ac:dyDescent="0.2">
      <c r="B871" s="158"/>
      <c r="C871" s="158"/>
      <c r="D871" s="158"/>
      <c r="E871" s="158"/>
      <c r="F871" s="158"/>
      <c r="G871" s="158"/>
      <c r="H871" s="158"/>
      <c r="I871" s="158"/>
      <c r="J871" s="158"/>
      <c r="K871" s="158"/>
      <c r="L871" s="158"/>
      <c r="M871" s="158"/>
      <c r="N871" s="158"/>
      <c r="O871" s="158"/>
      <c r="P871" s="158"/>
      <c r="Q871" s="158"/>
    </row>
    <row r="872" spans="2:17" ht="16" customHeight="1" x14ac:dyDescent="0.2">
      <c r="B872" s="120" t="s">
        <v>366</v>
      </c>
      <c r="C872" s="158"/>
      <c r="D872" s="158"/>
      <c r="E872" s="158"/>
      <c r="F872" s="158"/>
      <c r="G872" s="158"/>
      <c r="H872" s="158"/>
      <c r="I872" s="158"/>
      <c r="J872" s="158"/>
      <c r="K872" s="158"/>
      <c r="L872" s="158"/>
      <c r="M872" s="158"/>
      <c r="N872" s="158"/>
      <c r="O872" s="158"/>
      <c r="P872" s="158"/>
      <c r="Q872" s="158"/>
    </row>
    <row r="873" spans="2:17" ht="16" customHeight="1" x14ac:dyDescent="0.2">
      <c r="B873" s="738" t="s">
        <v>527</v>
      </c>
      <c r="C873" s="738"/>
      <c r="D873" s="738"/>
      <c r="E873" s="738"/>
      <c r="F873" s="738"/>
      <c r="G873" s="121"/>
      <c r="H873" s="714" t="s">
        <v>482</v>
      </c>
      <c r="I873" s="714"/>
      <c r="J873" s="715"/>
    </row>
    <row r="874" spans="2:17" ht="16" customHeight="1" x14ac:dyDescent="0.2">
      <c r="B874" s="712" t="s">
        <v>732</v>
      </c>
      <c r="C874" s="712"/>
      <c r="D874" s="712"/>
      <c r="E874" s="712"/>
      <c r="F874" s="32"/>
      <c r="G874" s="121"/>
      <c r="H874" s="714"/>
      <c r="I874" s="714"/>
      <c r="J874" s="715"/>
    </row>
    <row r="875" spans="2:17" ht="16" customHeight="1" x14ac:dyDescent="0.2">
      <c r="B875" s="712"/>
      <c r="C875" s="712"/>
      <c r="D875" s="712"/>
      <c r="E875" s="712"/>
      <c r="F875" s="32"/>
      <c r="G875" s="121"/>
      <c r="H875" s="714"/>
      <c r="I875" s="714"/>
      <c r="J875" s="715"/>
    </row>
    <row r="876" spans="2:17" ht="16" customHeight="1" x14ac:dyDescent="0.2">
      <c r="B876" s="116"/>
      <c r="C876" s="116"/>
      <c r="D876" s="116"/>
      <c r="E876" s="116"/>
      <c r="F876" s="116"/>
      <c r="G876" s="116"/>
      <c r="H876" s="126"/>
      <c r="I876" s="126"/>
      <c r="J876" s="126"/>
      <c r="K876" s="106"/>
      <c r="L876" s="106"/>
      <c r="M876" s="106"/>
      <c r="N876" s="106"/>
      <c r="O876" s="106"/>
      <c r="P876" s="106"/>
      <c r="Q876" s="106"/>
    </row>
    <row r="877" spans="2:17" ht="16" customHeight="1" x14ac:dyDescent="0.2">
      <c r="B877" s="111" t="s">
        <v>541</v>
      </c>
      <c r="C877" s="111"/>
      <c r="D877" s="111"/>
      <c r="E877" s="111"/>
      <c r="F877" s="32"/>
      <c r="G877" s="121"/>
      <c r="H877" s="714" t="s">
        <v>482</v>
      </c>
      <c r="I877" s="714"/>
      <c r="J877" s="715"/>
    </row>
    <row r="878" spans="2:17" ht="16" customHeight="1" x14ac:dyDescent="0.2">
      <c r="B878" s="712" t="s">
        <v>733</v>
      </c>
      <c r="C878" s="712"/>
      <c r="D878" s="712"/>
      <c r="E878" s="712"/>
      <c r="F878" s="32"/>
      <c r="G878" s="121"/>
      <c r="H878" s="714"/>
      <c r="I878" s="714"/>
      <c r="J878" s="715"/>
    </row>
    <row r="879" spans="2:17" ht="16" customHeight="1" x14ac:dyDescent="0.2">
      <c r="B879" s="712"/>
      <c r="C879" s="712"/>
      <c r="D879" s="712"/>
      <c r="E879" s="712"/>
      <c r="F879" s="32"/>
      <c r="G879" s="121"/>
      <c r="H879" s="714"/>
      <c r="I879" s="714"/>
      <c r="J879" s="715"/>
    </row>
    <row r="880" spans="2:17" ht="16" customHeight="1" x14ac:dyDescent="0.2">
      <c r="F880" s="32"/>
      <c r="G880" s="105"/>
      <c r="H880" s="105"/>
      <c r="I880" s="105"/>
      <c r="J880" s="106"/>
    </row>
    <row r="881" spans="2:10" ht="16" customHeight="1" x14ac:dyDescent="0.2">
      <c r="B881" s="111" t="s">
        <v>561</v>
      </c>
      <c r="C881" s="127"/>
      <c r="D881" s="127"/>
      <c r="E881" s="127"/>
      <c r="F881" s="32"/>
      <c r="G881" s="121"/>
      <c r="H881" s="714" t="s">
        <v>482</v>
      </c>
      <c r="I881" s="714"/>
      <c r="J881" s="715"/>
    </row>
    <row r="882" spans="2:10" ht="16" customHeight="1" x14ac:dyDescent="0.2">
      <c r="B882" s="716" t="s">
        <v>734</v>
      </c>
      <c r="C882" s="712"/>
      <c r="D882" s="712"/>
      <c r="E882" s="712"/>
      <c r="F882" s="32"/>
      <c r="G882" s="133"/>
      <c r="H882" s="714"/>
      <c r="I882" s="714"/>
      <c r="J882" s="715"/>
    </row>
    <row r="883" spans="2:10" ht="16" customHeight="1" x14ac:dyDescent="0.2">
      <c r="B883" s="716"/>
      <c r="C883" s="712"/>
      <c r="D883" s="712"/>
      <c r="E883" s="712"/>
      <c r="F883" s="32"/>
      <c r="G883" s="121"/>
      <c r="H883" s="714"/>
      <c r="I883" s="714"/>
      <c r="J883" s="715"/>
    </row>
    <row r="884" spans="2:10" ht="16" customHeight="1" x14ac:dyDescent="0.2">
      <c r="F884" s="32"/>
      <c r="G884" s="105"/>
      <c r="H884" s="105"/>
      <c r="I884" s="105"/>
      <c r="J884" s="106"/>
    </row>
    <row r="885" spans="2:10" ht="16" customHeight="1" x14ac:dyDescent="0.2">
      <c r="B885" s="721" t="s">
        <v>599</v>
      </c>
      <c r="C885" s="721"/>
      <c r="D885" s="721"/>
      <c r="E885" s="721"/>
      <c r="F885" s="32"/>
      <c r="G885" s="106"/>
      <c r="H885" s="714" t="s">
        <v>482</v>
      </c>
      <c r="I885" s="714"/>
      <c r="J885" s="715"/>
    </row>
    <row r="886" spans="2:10" ht="16" customHeight="1" x14ac:dyDescent="0.2">
      <c r="B886" s="712" t="s">
        <v>735</v>
      </c>
      <c r="C886" s="712"/>
      <c r="D886" s="712"/>
      <c r="E886" s="712"/>
      <c r="F886" s="32"/>
      <c r="G886" s="106"/>
      <c r="H886" s="714"/>
      <c r="I886" s="714"/>
      <c r="J886" s="715"/>
    </row>
    <row r="887" spans="2:10" ht="16" customHeight="1" x14ac:dyDescent="0.2">
      <c r="B887" s="712"/>
      <c r="C887" s="712"/>
      <c r="D887" s="712"/>
      <c r="E887" s="712"/>
      <c r="F887" s="32"/>
      <c r="G887" s="105"/>
      <c r="H887" s="714"/>
      <c r="I887" s="714"/>
      <c r="J887" s="715"/>
    </row>
    <row r="888" spans="2:10" ht="16" customHeight="1" x14ac:dyDescent="0.2">
      <c r="B888" s="113"/>
      <c r="C888" s="113"/>
      <c r="D888" s="113"/>
      <c r="E888" s="113"/>
      <c r="F888" s="32"/>
      <c r="G888" s="123"/>
      <c r="H888" s="100"/>
      <c r="I888" s="100"/>
      <c r="J888" s="100"/>
    </row>
    <row r="889" spans="2:10" ht="16" customHeight="1" x14ac:dyDescent="0.2">
      <c r="B889" s="720" t="s">
        <v>510</v>
      </c>
      <c r="C889" s="720"/>
      <c r="D889" s="720"/>
      <c r="E889" s="720"/>
      <c r="F889" s="32"/>
      <c r="G889" s="106"/>
      <c r="H889" s="714" t="s">
        <v>482</v>
      </c>
      <c r="I889" s="714"/>
      <c r="J889" s="715"/>
    </row>
    <row r="890" spans="2:10" ht="16" customHeight="1" x14ac:dyDescent="0.2">
      <c r="B890" s="712" t="s">
        <v>736</v>
      </c>
      <c r="C890" s="712"/>
      <c r="D890" s="712"/>
      <c r="E890" s="712"/>
      <c r="F890" s="32"/>
      <c r="G890" s="106"/>
      <c r="H890" s="714"/>
      <c r="I890" s="714"/>
      <c r="J890" s="715"/>
    </row>
    <row r="891" spans="2:10" ht="16" customHeight="1" x14ac:dyDescent="0.2">
      <c r="B891" s="712"/>
      <c r="C891" s="712"/>
      <c r="D891" s="712"/>
      <c r="E891" s="712"/>
      <c r="F891" s="32"/>
      <c r="G891" s="105"/>
      <c r="H891" s="714"/>
      <c r="I891" s="714"/>
      <c r="J891" s="715"/>
    </row>
    <row r="892" spans="2:10" ht="16" customHeight="1" x14ac:dyDescent="0.2">
      <c r="B892" s="126"/>
      <c r="C892" s="126"/>
      <c r="D892" s="126"/>
      <c r="E892" s="106"/>
      <c r="F892" s="106"/>
      <c r="G892" s="106"/>
      <c r="H892" s="106"/>
      <c r="I892" s="106"/>
      <c r="J892" s="106"/>
    </row>
    <row r="893" spans="2:10" ht="16" customHeight="1" x14ac:dyDescent="0.2">
      <c r="B893" s="111" t="s">
        <v>532</v>
      </c>
      <c r="C893" s="111"/>
      <c r="D893" s="111"/>
      <c r="E893" s="111"/>
      <c r="F893" s="32"/>
      <c r="G893" s="106"/>
      <c r="H893" s="714" t="s">
        <v>482</v>
      </c>
      <c r="I893" s="714"/>
      <c r="J893" s="715"/>
    </row>
    <row r="894" spans="2:10" ht="16" customHeight="1" x14ac:dyDescent="0.2">
      <c r="B894" s="712" t="s">
        <v>737</v>
      </c>
      <c r="C894" s="712"/>
      <c r="D894" s="712"/>
      <c r="E894" s="712"/>
      <c r="F894" s="32"/>
      <c r="G894" s="106"/>
      <c r="H894" s="714"/>
      <c r="I894" s="714"/>
      <c r="J894" s="715"/>
    </row>
    <row r="895" spans="2:10" ht="16" customHeight="1" x14ac:dyDescent="0.2">
      <c r="B895" s="712"/>
      <c r="C895" s="712"/>
      <c r="D895" s="712"/>
      <c r="E895" s="712"/>
      <c r="F895" s="32"/>
      <c r="G895" s="105"/>
      <c r="H895" s="714"/>
      <c r="I895" s="714"/>
      <c r="J895" s="715"/>
    </row>
    <row r="896" spans="2:10" ht="16" customHeight="1" x14ac:dyDescent="0.2">
      <c r="F896" s="32"/>
      <c r="G896" s="105"/>
      <c r="H896" s="105"/>
      <c r="I896" s="105"/>
      <c r="J896" s="106"/>
    </row>
    <row r="897" spans="2:17" ht="16" customHeight="1" x14ac:dyDescent="0.2">
      <c r="B897" s="111" t="s">
        <v>738</v>
      </c>
      <c r="C897" s="111"/>
      <c r="D897" s="111"/>
      <c r="E897" s="111"/>
      <c r="F897" s="106"/>
      <c r="G897" s="106"/>
      <c r="H897" s="714" t="s">
        <v>482</v>
      </c>
      <c r="I897" s="714"/>
      <c r="J897" s="715"/>
    </row>
    <row r="898" spans="2:17" ht="16" customHeight="1" x14ac:dyDescent="0.2">
      <c r="B898" s="712" t="s">
        <v>739</v>
      </c>
      <c r="C898" s="712"/>
      <c r="D898" s="712"/>
      <c r="E898" s="712"/>
      <c r="F898" s="32"/>
      <c r="G898" s="106"/>
      <c r="H898" s="714"/>
      <c r="I898" s="714"/>
      <c r="J898" s="715"/>
    </row>
    <row r="899" spans="2:17" ht="16" customHeight="1" x14ac:dyDescent="0.2">
      <c r="B899" s="712"/>
      <c r="C899" s="712"/>
      <c r="D899" s="712"/>
      <c r="E899" s="712"/>
      <c r="F899" s="32"/>
      <c r="G899" s="32"/>
      <c r="H899" s="714"/>
      <c r="I899" s="714"/>
      <c r="J899" s="715"/>
    </row>
    <row r="900" spans="2:17" ht="16" customHeight="1" thickBot="1" x14ac:dyDescent="0.25">
      <c r="B900" s="159"/>
      <c r="C900" s="159"/>
      <c r="D900" s="159"/>
      <c r="E900" s="159"/>
      <c r="F900" s="159"/>
      <c r="G900" s="117"/>
      <c r="H900" s="160"/>
      <c r="I900" s="160"/>
      <c r="J900" s="160"/>
      <c r="K900" s="160"/>
      <c r="L900" s="129"/>
      <c r="M900" s="129"/>
      <c r="N900" s="129"/>
      <c r="O900" s="161"/>
      <c r="P900" s="161"/>
      <c r="Q900" s="161"/>
    </row>
    <row r="901" spans="2:17" ht="16" customHeight="1" thickTop="1" x14ac:dyDescent="0.2"/>
    <row r="902" spans="2:17" ht="16" customHeight="1" x14ac:dyDescent="0.2"/>
    <row r="903" spans="2:17" ht="16" customHeight="1" x14ac:dyDescent="0.2"/>
    <row r="904" spans="2:17" ht="16" customHeight="1" x14ac:dyDescent="0.2"/>
    <row r="905" spans="2:17" ht="16" customHeight="1" x14ac:dyDescent="0.2"/>
    <row r="906" spans="2:17" ht="16" customHeight="1" x14ac:dyDescent="0.2"/>
    <row r="907" spans="2:17" ht="16" customHeight="1" x14ac:dyDescent="0.2"/>
    <row r="908" spans="2:17" ht="16" customHeight="1" x14ac:dyDescent="0.2"/>
    <row r="909" spans="2:17" ht="16" customHeight="1" x14ac:dyDescent="0.2"/>
    <row r="910" spans="2:17" ht="16" customHeight="1" x14ac:dyDescent="0.2"/>
    <row r="911" spans="2:17" ht="16" customHeight="1" x14ac:dyDescent="0.2"/>
    <row r="912" spans="2:17" ht="16" customHeight="1" x14ac:dyDescent="0.2"/>
    <row r="913" ht="16" customHeight="1" x14ac:dyDescent="0.2"/>
    <row r="914" ht="16" customHeight="1" x14ac:dyDescent="0.2"/>
    <row r="915" ht="16" customHeight="1" x14ac:dyDescent="0.2"/>
    <row r="916" ht="16" customHeight="1" x14ac:dyDescent="0.2"/>
    <row r="917" ht="16" customHeight="1" x14ac:dyDescent="0.2"/>
    <row r="918" ht="16" customHeight="1" x14ac:dyDescent="0.2"/>
    <row r="919" ht="16" customHeight="1" x14ac:dyDescent="0.2"/>
    <row r="920" ht="16" customHeight="1" x14ac:dyDescent="0.2"/>
    <row r="921" ht="16" customHeight="1" x14ac:dyDescent="0.2"/>
    <row r="922" ht="16" customHeight="1" x14ac:dyDescent="0.2"/>
    <row r="923" ht="16" customHeight="1" x14ac:dyDescent="0.2"/>
    <row r="924" ht="16" customHeight="1" x14ac:dyDescent="0.2"/>
    <row r="925" ht="16" customHeight="1" x14ac:dyDescent="0.2"/>
    <row r="926" ht="16" customHeight="1" x14ac:dyDescent="0.2"/>
    <row r="927" ht="16" customHeight="1" x14ac:dyDescent="0.2"/>
    <row r="928" ht="16" customHeight="1" x14ac:dyDescent="0.2"/>
    <row r="929" ht="16" customHeight="1" x14ac:dyDescent="0.2"/>
    <row r="930" ht="16" customHeight="1" x14ac:dyDescent="0.2"/>
    <row r="931" ht="16" customHeight="1" x14ac:dyDescent="0.2"/>
    <row r="932" ht="16" customHeight="1" x14ac:dyDescent="0.2"/>
    <row r="933" ht="16" customHeight="1" x14ac:dyDescent="0.2"/>
    <row r="934" ht="16" customHeight="1" x14ac:dyDescent="0.2"/>
    <row r="935" ht="16" customHeight="1" x14ac:dyDescent="0.2"/>
    <row r="936" ht="16" customHeight="1" x14ac:dyDescent="0.2"/>
    <row r="937" ht="16" customHeight="1" x14ac:dyDescent="0.2"/>
    <row r="938" ht="16" customHeight="1" x14ac:dyDescent="0.2"/>
    <row r="939" ht="16" customHeight="1" x14ac:dyDescent="0.2"/>
    <row r="940" ht="16" customHeight="1" x14ac:dyDescent="0.2"/>
    <row r="941" ht="16" customHeight="1" x14ac:dyDescent="0.2"/>
    <row r="942" ht="16" customHeight="1" x14ac:dyDescent="0.2"/>
    <row r="943" ht="16" customHeight="1" x14ac:dyDescent="0.2"/>
    <row r="944" ht="16" customHeight="1" x14ac:dyDescent="0.2"/>
    <row r="945" ht="16" customHeight="1" x14ac:dyDescent="0.2"/>
    <row r="946" ht="16" customHeight="1" x14ac:dyDescent="0.2"/>
    <row r="947" ht="16" customHeight="1" x14ac:dyDescent="0.2"/>
    <row r="948" ht="16" customHeight="1" x14ac:dyDescent="0.2"/>
    <row r="949" ht="16" hidden="1" customHeight="1" x14ac:dyDescent="0.2"/>
  </sheetData>
  <mergeCells count="494">
    <mergeCell ref="B55:F55"/>
    <mergeCell ref="B59:F59"/>
    <mergeCell ref="H140:J142"/>
    <mergeCell ref="H195:J197"/>
    <mergeCell ref="B204:Q204"/>
    <mergeCell ref="H136:J138"/>
    <mergeCell ref="H144:J146"/>
    <mergeCell ref="B96:Q96"/>
    <mergeCell ref="H124:J126"/>
    <mergeCell ref="B155:F155"/>
    <mergeCell ref="B107:F108"/>
    <mergeCell ref="B192:E193"/>
    <mergeCell ref="B184:E185"/>
    <mergeCell ref="B164:E165"/>
    <mergeCell ref="B156:F157"/>
    <mergeCell ref="H106:J108"/>
    <mergeCell ref="B121:F122"/>
    <mergeCell ref="H116:J118"/>
    <mergeCell ref="H110:J112"/>
    <mergeCell ref="H148:J150"/>
    <mergeCell ref="H132:J134"/>
    <mergeCell ref="H128:J130"/>
    <mergeCell ref="H171:J173"/>
    <mergeCell ref="B188:E189"/>
    <mergeCell ref="O1:P2"/>
    <mergeCell ref="E2:I3"/>
    <mergeCell ref="O3:P4"/>
    <mergeCell ref="E6:F7"/>
    <mergeCell ref="G6:H7"/>
    <mergeCell ref="I6:K7"/>
    <mergeCell ref="L6:N7"/>
    <mergeCell ref="A11:R12"/>
    <mergeCell ref="H32:J34"/>
    <mergeCell ref="B15:Q16"/>
    <mergeCell ref="B18:Q18"/>
    <mergeCell ref="H20:J22"/>
    <mergeCell ref="B21:E22"/>
    <mergeCell ref="B33:E34"/>
    <mergeCell ref="H28:J30"/>
    <mergeCell ref="H24:J26"/>
    <mergeCell ref="B29:E30"/>
    <mergeCell ref="B25:E26"/>
    <mergeCell ref="H91:J93"/>
    <mergeCell ref="B41:E42"/>
    <mergeCell ref="B45:E46"/>
    <mergeCell ref="B91:F91"/>
    <mergeCell ref="B56:F57"/>
    <mergeCell ref="B60:F61"/>
    <mergeCell ref="B80:F81"/>
    <mergeCell ref="B72:F73"/>
    <mergeCell ref="B88:F89"/>
    <mergeCell ref="B68:F69"/>
    <mergeCell ref="B53:Q53"/>
    <mergeCell ref="H44:J46"/>
    <mergeCell ref="H79:J81"/>
    <mergeCell ref="H59:J61"/>
    <mergeCell ref="H55:J57"/>
    <mergeCell ref="H40:J42"/>
    <mergeCell ref="H49:K50"/>
    <mergeCell ref="M49:N49"/>
    <mergeCell ref="H71:J73"/>
    <mergeCell ref="H87:J89"/>
    <mergeCell ref="O48:Q50"/>
    <mergeCell ref="H67:J69"/>
    <mergeCell ref="H75:J77"/>
    <mergeCell ref="H83:J85"/>
    <mergeCell ref="H63:J65"/>
    <mergeCell ref="H36:J38"/>
    <mergeCell ref="H48:K48"/>
    <mergeCell ref="B227:E228"/>
    <mergeCell ref="H245:J247"/>
    <mergeCell ref="B246:E247"/>
    <mergeCell ref="H120:J122"/>
    <mergeCell ref="B153:Q153"/>
    <mergeCell ref="B103:F104"/>
    <mergeCell ref="B102:F102"/>
    <mergeCell ref="B99:F100"/>
    <mergeCell ref="B117:F118"/>
    <mergeCell ref="B125:F126"/>
    <mergeCell ref="B137:F138"/>
    <mergeCell ref="H102:J104"/>
    <mergeCell ref="H98:J100"/>
    <mergeCell ref="B84:F85"/>
    <mergeCell ref="B76:F77"/>
    <mergeCell ref="B92:F93"/>
    <mergeCell ref="B64:F65"/>
    <mergeCell ref="B211:E212"/>
    <mergeCell ref="B231:E232"/>
    <mergeCell ref="B175:E175"/>
    <mergeCell ref="H167:J169"/>
    <mergeCell ref="H230:J232"/>
    <mergeCell ref="B223:E224"/>
    <mergeCell ref="B264:F265"/>
    <mergeCell ref="B250:E251"/>
    <mergeCell ref="B37:E38"/>
    <mergeCell ref="B207:E208"/>
    <mergeCell ref="H218:J220"/>
    <mergeCell ref="H226:J228"/>
    <mergeCell ref="H179:J181"/>
    <mergeCell ref="H163:J165"/>
    <mergeCell ref="H183:J185"/>
    <mergeCell ref="H206:J208"/>
    <mergeCell ref="H191:J193"/>
    <mergeCell ref="H210:J212"/>
    <mergeCell ref="H214:J216"/>
    <mergeCell ref="B215:E216"/>
    <mergeCell ref="H222:J224"/>
    <mergeCell ref="H187:J189"/>
    <mergeCell ref="H199:J201"/>
    <mergeCell ref="H175:J177"/>
    <mergeCell ref="H159:J161"/>
    <mergeCell ref="B160:E161"/>
    <mergeCell ref="H155:J157"/>
    <mergeCell ref="B172:E173"/>
    <mergeCell ref="H249:J251"/>
    <mergeCell ref="H277:J279"/>
    <mergeCell ref="B254:E255"/>
    <mergeCell ref="B239:Q239"/>
    <mergeCell ref="H281:J283"/>
    <mergeCell ref="H257:J259"/>
    <mergeCell ref="B258:E259"/>
    <mergeCell ref="H234:J236"/>
    <mergeCell ref="B235:E236"/>
    <mergeCell ref="B278:E279"/>
    <mergeCell ref="B262:Q262"/>
    <mergeCell ref="H264:J267"/>
    <mergeCell ref="H269:J271"/>
    <mergeCell ref="B270:E271"/>
    <mergeCell ref="B249:E249"/>
    <mergeCell ref="B266:E267"/>
    <mergeCell ref="H392:J394"/>
    <mergeCell ref="B393:E394"/>
    <mergeCell ref="B329:E330"/>
    <mergeCell ref="B349:E350"/>
    <mergeCell ref="B341:E342"/>
    <mergeCell ref="H344:J346"/>
    <mergeCell ref="H241:J243"/>
    <mergeCell ref="B242:E243"/>
    <mergeCell ref="B241:E241"/>
    <mergeCell ref="H293:J295"/>
    <mergeCell ref="B294:E295"/>
    <mergeCell ref="H301:J303"/>
    <mergeCell ref="B302:E303"/>
    <mergeCell ref="H309:J311"/>
    <mergeCell ref="B310:E311"/>
    <mergeCell ref="H297:J299"/>
    <mergeCell ref="H316:J318"/>
    <mergeCell ref="H320:J322"/>
    <mergeCell ref="B286:E287"/>
    <mergeCell ref="B306:E307"/>
    <mergeCell ref="B305:E305"/>
    <mergeCell ref="H273:J275"/>
    <mergeCell ref="B274:E275"/>
    <mergeCell ref="H253:J255"/>
    <mergeCell ref="H619:J621"/>
    <mergeCell ref="B620:E621"/>
    <mergeCell ref="H631:J633"/>
    <mergeCell ref="H615:J617"/>
    <mergeCell ref="H638:J640"/>
    <mergeCell ref="B554:Q554"/>
    <mergeCell ref="H541:J543"/>
    <mergeCell ref="H590:J592"/>
    <mergeCell ref="B591:E592"/>
    <mergeCell ref="H562:J564"/>
    <mergeCell ref="B563:E564"/>
    <mergeCell ref="B567:E568"/>
    <mergeCell ref="B566:E566"/>
    <mergeCell ref="B542:E543"/>
    <mergeCell ref="H549:J551"/>
    <mergeCell ref="B550:E551"/>
    <mergeCell ref="H607:J609"/>
    <mergeCell ref="B608:E609"/>
    <mergeCell ref="H623:J625"/>
    <mergeCell ref="B636:Q636"/>
    <mergeCell ref="B627:E627"/>
    <mergeCell ref="H627:J629"/>
    <mergeCell ref="B628:E629"/>
    <mergeCell ref="H558:J560"/>
    <mergeCell ref="H651:J653"/>
    <mergeCell ref="H659:J661"/>
    <mergeCell ref="H655:J657"/>
    <mergeCell ref="B651:E651"/>
    <mergeCell ref="B648:E649"/>
    <mergeCell ref="B647:E647"/>
    <mergeCell ref="B643:F645"/>
    <mergeCell ref="H642:J645"/>
    <mergeCell ref="H647:J649"/>
    <mergeCell ref="B655:E655"/>
    <mergeCell ref="B652:E653"/>
    <mergeCell ref="B642:F642"/>
    <mergeCell ref="H666:J668"/>
    <mergeCell ref="B667:E668"/>
    <mergeCell ref="B705:E705"/>
    <mergeCell ref="H705:J707"/>
    <mergeCell ref="B706:E707"/>
    <mergeCell ref="B713:E713"/>
    <mergeCell ref="H682:J684"/>
    <mergeCell ref="B683:E684"/>
    <mergeCell ref="H701:J703"/>
    <mergeCell ref="H693:J695"/>
    <mergeCell ref="B694:E695"/>
    <mergeCell ref="H709:J711"/>
    <mergeCell ref="B701:E701"/>
    <mergeCell ref="B702:E703"/>
    <mergeCell ref="B709:E709"/>
    <mergeCell ref="B710:E711"/>
    <mergeCell ref="H678:J680"/>
    <mergeCell ref="B679:E680"/>
    <mergeCell ref="B686:E686"/>
    <mergeCell ref="H686:J688"/>
    <mergeCell ref="H674:J676"/>
    <mergeCell ref="B675:E676"/>
    <mergeCell ref="H670:J672"/>
    <mergeCell ref="H713:J715"/>
    <mergeCell ref="B714:E715"/>
    <mergeCell ref="H732:J734"/>
    <mergeCell ref="B733:E734"/>
    <mergeCell ref="B737:E738"/>
    <mergeCell ref="H697:J699"/>
    <mergeCell ref="H736:J738"/>
    <mergeCell ref="H724:J726"/>
    <mergeCell ref="H749:J751"/>
    <mergeCell ref="B750:E751"/>
    <mergeCell ref="B732:E732"/>
    <mergeCell ref="B725:E726"/>
    <mergeCell ref="B724:E724"/>
    <mergeCell ref="H802:J804"/>
    <mergeCell ref="H790:J792"/>
    <mergeCell ref="H782:J784"/>
    <mergeCell ref="H778:J780"/>
    <mergeCell ref="H774:J776"/>
    <mergeCell ref="B790:E790"/>
    <mergeCell ref="B803:E804"/>
    <mergeCell ref="B783:E784"/>
    <mergeCell ref="B795:E796"/>
    <mergeCell ref="B802:E802"/>
    <mergeCell ref="B807:Q807"/>
    <mergeCell ref="H823:J825"/>
    <mergeCell ref="H815:J817"/>
    <mergeCell ref="B820:E821"/>
    <mergeCell ref="B816:E817"/>
    <mergeCell ref="B815:E815"/>
    <mergeCell ref="B824:E825"/>
    <mergeCell ref="B823:E823"/>
    <mergeCell ref="B812:E813"/>
    <mergeCell ref="H811:J813"/>
    <mergeCell ref="B811:F811"/>
    <mergeCell ref="H897:J899"/>
    <mergeCell ref="H866:J868"/>
    <mergeCell ref="H877:J879"/>
    <mergeCell ref="H854:J856"/>
    <mergeCell ref="H885:J887"/>
    <mergeCell ref="B898:E899"/>
    <mergeCell ref="B890:E891"/>
    <mergeCell ref="B835:F836"/>
    <mergeCell ref="H819:J821"/>
    <mergeCell ref="H889:J891"/>
    <mergeCell ref="H881:J883"/>
    <mergeCell ref="B889:E889"/>
    <mergeCell ref="B882:E883"/>
    <mergeCell ref="B885:E885"/>
    <mergeCell ref="B878:E879"/>
    <mergeCell ref="B855:E856"/>
    <mergeCell ref="B854:E854"/>
    <mergeCell ref="B867:E868"/>
    <mergeCell ref="B866:E866"/>
    <mergeCell ref="B863:E864"/>
    <mergeCell ref="B847:F848"/>
    <mergeCell ref="H838:J840"/>
    <mergeCell ref="H842:J844"/>
    <mergeCell ref="B843:F844"/>
    <mergeCell ref="B886:E887"/>
    <mergeCell ref="H873:J875"/>
    <mergeCell ref="B874:E875"/>
    <mergeCell ref="H893:J895"/>
    <mergeCell ref="B894:E895"/>
    <mergeCell ref="H846:J848"/>
    <mergeCell ref="H834:J836"/>
    <mergeCell ref="H830:J832"/>
    <mergeCell ref="B839:F840"/>
    <mergeCell ref="B851:E852"/>
    <mergeCell ref="B831:F832"/>
    <mergeCell ref="B862:E862"/>
    <mergeCell ref="H862:J864"/>
    <mergeCell ref="H850:J852"/>
    <mergeCell ref="H858:J860"/>
    <mergeCell ref="B858:E858"/>
    <mergeCell ref="B859:E860"/>
    <mergeCell ref="B873:F873"/>
    <mergeCell ref="H545:J547"/>
    <mergeCell ref="H474:J476"/>
    <mergeCell ref="H459:J461"/>
    <mergeCell ref="H482:J484"/>
    <mergeCell ref="B488:Q489"/>
    <mergeCell ref="B491:Q491"/>
    <mergeCell ref="H499:J501"/>
    <mergeCell ref="B500:E501"/>
    <mergeCell ref="H522:J524"/>
    <mergeCell ref="B546:E547"/>
    <mergeCell ref="B503:E503"/>
    <mergeCell ref="H503:J505"/>
    <mergeCell ref="B504:E505"/>
    <mergeCell ref="H495:J497"/>
    <mergeCell ref="B471:F472"/>
    <mergeCell ref="B467:F468"/>
    <mergeCell ref="H478:J480"/>
    <mergeCell ref="H537:J539"/>
    <mergeCell ref="B464:Q464"/>
    <mergeCell ref="H470:J472"/>
    <mergeCell ref="H514:J516"/>
    <mergeCell ref="B515:E516"/>
    <mergeCell ref="B510:E510"/>
    <mergeCell ref="H360:J362"/>
    <mergeCell ref="H328:J330"/>
    <mergeCell ref="H348:J350"/>
    <mergeCell ref="H364:J366"/>
    <mergeCell ref="H352:J354"/>
    <mergeCell ref="H336:J338"/>
    <mergeCell ref="B337:E338"/>
    <mergeCell ref="B356:E356"/>
    <mergeCell ref="H340:J342"/>
    <mergeCell ref="B345:E346"/>
    <mergeCell ref="H356:J358"/>
    <mergeCell ref="B496:E497"/>
    <mergeCell ref="B428:E428"/>
    <mergeCell ref="B361:E362"/>
    <mergeCell ref="B372:E372"/>
    <mergeCell ref="B479:E480"/>
    <mergeCell ref="B400:E400"/>
    <mergeCell ref="B324:E324"/>
    <mergeCell ref="B369:E370"/>
    <mergeCell ref="B377:Q377"/>
    <mergeCell ref="B425:E426"/>
    <mergeCell ref="H408:J410"/>
    <mergeCell ref="B409:E410"/>
    <mergeCell ref="H383:J385"/>
    <mergeCell ref="H400:J402"/>
    <mergeCell ref="B401:E402"/>
    <mergeCell ref="B420:E420"/>
    <mergeCell ref="B389:F390"/>
    <mergeCell ref="H424:J426"/>
    <mergeCell ref="H416:J418"/>
    <mergeCell ref="B417:E418"/>
    <mergeCell ref="B405:E406"/>
    <mergeCell ref="H420:J422"/>
    <mergeCell ref="H324:J326"/>
    <mergeCell ref="B325:E326"/>
    <mergeCell ref="H447:J449"/>
    <mergeCell ref="B448:E449"/>
    <mergeCell ref="H396:J398"/>
    <mergeCell ref="B397:E398"/>
    <mergeCell ref="H412:J414"/>
    <mergeCell ref="B456:E457"/>
    <mergeCell ref="B413:E414"/>
    <mergeCell ref="B478:E478"/>
    <mergeCell ref="B475:E476"/>
    <mergeCell ref="B474:E474"/>
    <mergeCell ref="H798:J800"/>
    <mergeCell ref="B687:E688"/>
    <mergeCell ref="B746:E747"/>
    <mergeCell ref="B766:E767"/>
    <mergeCell ref="B758:E759"/>
    <mergeCell ref="B656:F657"/>
    <mergeCell ref="B682:E682"/>
    <mergeCell ref="B674:E674"/>
    <mergeCell ref="B671:E672"/>
    <mergeCell ref="B660:F661"/>
    <mergeCell ref="B720:E720"/>
    <mergeCell ref="B799:E800"/>
    <mergeCell ref="B770:Q770"/>
    <mergeCell ref="B754:E755"/>
    <mergeCell ref="H765:J767"/>
    <mergeCell ref="H757:J759"/>
    <mergeCell ref="H786:J788"/>
    <mergeCell ref="H753:J755"/>
    <mergeCell ref="B787:E788"/>
    <mergeCell ref="B762:E763"/>
    <mergeCell ref="H728:J730"/>
    <mergeCell ref="B729:E730"/>
    <mergeCell ref="H761:J763"/>
    <mergeCell ref="B741:Q741"/>
    <mergeCell ref="B348:F348"/>
    <mergeCell ref="H432:J434"/>
    <mergeCell ref="B433:E434"/>
    <mergeCell ref="B421:E422"/>
    <mergeCell ref="H455:J457"/>
    <mergeCell ref="H289:J291"/>
    <mergeCell ref="B290:E291"/>
    <mergeCell ref="H305:J307"/>
    <mergeCell ref="H285:J287"/>
    <mergeCell ref="B298:E299"/>
    <mergeCell ref="B314:Q314"/>
    <mergeCell ref="B316:F316"/>
    <mergeCell ref="B320:F320"/>
    <mergeCell ref="B301:F301"/>
    <mergeCell ref="B321:F322"/>
    <mergeCell ref="H372:J374"/>
    <mergeCell ref="H428:J430"/>
    <mergeCell ref="B353:E354"/>
    <mergeCell ref="B365:E366"/>
    <mergeCell ref="B364:E364"/>
    <mergeCell ref="H451:J453"/>
    <mergeCell ref="B452:E453"/>
    <mergeCell ref="H439:J441"/>
    <mergeCell ref="B440:E441"/>
    <mergeCell ref="H526:J528"/>
    <mergeCell ref="B527:E528"/>
    <mergeCell ref="H368:J370"/>
    <mergeCell ref="H379:J381"/>
    <mergeCell ref="H388:J390"/>
    <mergeCell ref="H404:J406"/>
    <mergeCell ref="B357:E358"/>
    <mergeCell ref="B429:F430"/>
    <mergeCell ref="B380:F381"/>
    <mergeCell ref="B373:E374"/>
    <mergeCell ref="B379:F379"/>
    <mergeCell ref="B383:F383"/>
    <mergeCell ref="H510:J512"/>
    <mergeCell ref="B511:E512"/>
    <mergeCell ref="B508:Q508"/>
    <mergeCell ref="B483:F484"/>
    <mergeCell ref="B460:E461"/>
    <mergeCell ref="H466:J468"/>
    <mergeCell ref="B523:E524"/>
    <mergeCell ref="B455:E455"/>
    <mergeCell ref="H443:J445"/>
    <mergeCell ref="B444:E445"/>
    <mergeCell ref="B384:F386"/>
    <mergeCell ref="B437:Q437"/>
    <mergeCell ref="H794:J796"/>
    <mergeCell ref="H720:J722"/>
    <mergeCell ref="B721:E722"/>
    <mergeCell ref="B574:E574"/>
    <mergeCell ref="B559:E560"/>
    <mergeCell ref="B583:E584"/>
    <mergeCell ref="B582:E582"/>
    <mergeCell ref="B604:E605"/>
    <mergeCell ref="B599:Q599"/>
    <mergeCell ref="H611:J613"/>
    <mergeCell ref="B612:E613"/>
    <mergeCell ref="H603:J605"/>
    <mergeCell ref="H578:J580"/>
    <mergeCell ref="B579:E580"/>
    <mergeCell ref="B607:F607"/>
    <mergeCell ref="H582:J584"/>
    <mergeCell ref="B616:E617"/>
    <mergeCell ref="B596:Q597"/>
    <mergeCell ref="B587:E588"/>
    <mergeCell ref="H570:J572"/>
    <mergeCell ref="B571:E572"/>
    <mergeCell ref="H745:J747"/>
    <mergeCell ref="B761:E761"/>
    <mergeCell ref="B698:E699"/>
    <mergeCell ref="B110:F110"/>
    <mergeCell ref="B180:E181"/>
    <mergeCell ref="B145:F146"/>
    <mergeCell ref="B116:F116"/>
    <mergeCell ref="B149:F150"/>
    <mergeCell ref="B129:F130"/>
    <mergeCell ref="B133:F134"/>
    <mergeCell ref="B141:F142"/>
    <mergeCell ref="B317:F318"/>
    <mergeCell ref="B230:E230"/>
    <mergeCell ref="B219:E220"/>
    <mergeCell ref="B218:E218"/>
    <mergeCell ref="B282:E283"/>
    <mergeCell ref="B195:E195"/>
    <mergeCell ref="B168:E169"/>
    <mergeCell ref="B200:E201"/>
    <mergeCell ref="B176:E177"/>
    <mergeCell ref="B196:E197"/>
    <mergeCell ref="B111:F114"/>
    <mergeCell ref="H574:J576"/>
    <mergeCell ref="H566:J568"/>
    <mergeCell ref="H586:J588"/>
    <mergeCell ref="B779:E780"/>
    <mergeCell ref="B575:E576"/>
    <mergeCell ref="B775:F776"/>
    <mergeCell ref="B791:E792"/>
    <mergeCell ref="B538:E539"/>
    <mergeCell ref="B749:E749"/>
    <mergeCell ref="B765:E765"/>
    <mergeCell ref="B624:F625"/>
    <mergeCell ref="B638:E638"/>
    <mergeCell ref="B639:E640"/>
    <mergeCell ref="B632:E633"/>
    <mergeCell ref="B619:E619"/>
    <mergeCell ref="H518:J520"/>
    <mergeCell ref="B519:E520"/>
    <mergeCell ref="H533:J535"/>
    <mergeCell ref="B534:E535"/>
    <mergeCell ref="H332:J334"/>
    <mergeCell ref="B333:E334"/>
    <mergeCell ref="B526:E526"/>
  </mergeCells>
  <conditionalFormatting sqref="H701">
    <cfRule type="containsText" dxfId="187" priority="396" operator="containsText" text="Insert link here.">
      <formula>NOT(ISERROR(SEARCH("Insert link here.",H701)))</formula>
    </cfRule>
  </conditionalFormatting>
  <conditionalFormatting sqref="H623">
    <cfRule type="containsText" dxfId="186" priority="420" operator="containsText" text="Insert link here.">
      <formula>NOT(ISERROR(SEARCH("Insert link here.",H623)))</formula>
    </cfRule>
  </conditionalFormatting>
  <conditionalFormatting sqref="H627">
    <cfRule type="containsText" dxfId="185" priority="419" operator="containsText" text="Insert link here.">
      <formula>NOT(ISERROR(SEARCH("Insert link here.",H627)))</formula>
    </cfRule>
  </conditionalFormatting>
  <conditionalFormatting sqref="H749">
    <cfRule type="containsText" dxfId="184" priority="372" operator="containsText" text="Insert link here.">
      <formula>NOT(ISERROR(SEARCH("Insert link here.",H749)))</formula>
    </cfRule>
  </conditionalFormatting>
  <conditionalFormatting sqref="H761">
    <cfRule type="containsText" dxfId="183" priority="367" operator="containsText" text="Insert link here.">
      <formula>NOT(ISERROR(SEARCH("Insert link here.",H761)))</formula>
    </cfRule>
  </conditionalFormatting>
  <conditionalFormatting sqref="H753">
    <cfRule type="containsText" dxfId="182" priority="282" operator="containsText" text="Insert link here.">
      <formula>NOT(ISERROR(SEARCH("Insert link here.",H753)))</formula>
    </cfRule>
  </conditionalFormatting>
  <conditionalFormatting sqref="H897">
    <cfRule type="containsText" dxfId="181" priority="311" operator="containsText" text="Insert link here.">
      <formula>NOT(ISERROR(SEARCH("Insert link here.",H897)))</formula>
    </cfRule>
  </conditionalFormatting>
  <conditionalFormatting sqref="H360">
    <cfRule type="containsText" dxfId="180" priority="290" operator="containsText" text="Insert link here.">
      <formula>NOT(ISERROR(SEARCH("Insert link here.",H360)))</formula>
    </cfRule>
  </conditionalFormatting>
  <conditionalFormatting sqref="H451">
    <cfRule type="containsText" dxfId="179" priority="289" operator="containsText" text="Insert link here.">
      <formula>NOT(ISERROR(SEARCH("Insert link here.",H451)))</formula>
    </cfRule>
  </conditionalFormatting>
  <conditionalFormatting sqref="H615">
    <cfRule type="containsText" dxfId="178" priority="285" operator="containsText" text="Insert link here.">
      <formula>NOT(ISERROR(SEARCH("Insert link here.",H615)))</formula>
    </cfRule>
  </conditionalFormatting>
  <conditionalFormatting sqref="H728">
    <cfRule type="containsText" dxfId="177" priority="283" operator="containsText" text="Insert link here.">
      <formula>NOT(ISERROR(SEARCH("Insert link here.",H728)))</formula>
    </cfRule>
  </conditionalFormatting>
  <conditionalFormatting sqref="H518">
    <cfRule type="containsText" dxfId="176" priority="287" operator="containsText" text="Insert link here.">
      <formula>NOT(ISERROR(SEARCH("Insert link here.",H518)))</formula>
    </cfRule>
  </conditionalFormatting>
  <conditionalFormatting sqref="H558">
    <cfRule type="containsText" dxfId="175" priority="180" operator="containsText" text="Insert link here.">
      <formula>NOT(ISERROR(SEARCH("Insert link here.",H558)))</formula>
    </cfRule>
  </conditionalFormatting>
  <conditionalFormatting sqref="H332">
    <cfRule type="containsText" dxfId="174" priority="192" operator="containsText" text="Insert link here.">
      <formula>NOT(ISERROR(SEARCH("Insert link here.",H332)))</formula>
    </cfRule>
  </conditionalFormatting>
  <conditionalFormatting sqref="H364">
    <cfRule type="containsText" dxfId="173" priority="210" operator="containsText" text="Insert link here.">
      <formula>NOT(ISERROR(SEARCH("Insert link here.",H364)))</formula>
    </cfRule>
  </conditionalFormatting>
  <conditionalFormatting sqref="H819">
    <cfRule type="containsText" dxfId="172" priority="278" operator="containsText" text="Insert link here.">
      <formula>NOT(ISERROR(SEARCH("Insert link here.",H819)))</formula>
    </cfRule>
  </conditionalFormatting>
  <conditionalFormatting sqref="H478">
    <cfRule type="containsText" dxfId="171" priority="209" operator="containsText" text="Insert link here.">
      <formula>NOT(ISERROR(SEARCH("Insert link here.",H478)))</formula>
    </cfRule>
  </conditionalFormatting>
  <conditionalFormatting sqref="H234">
    <cfRule type="containsText" dxfId="170" priority="276" operator="containsText" text="Insert link here.">
      <formula>NOT(ISERROR(SEARCH("Insert link here.",H234)))</formula>
    </cfRule>
  </conditionalFormatting>
  <conditionalFormatting sqref="H230">
    <cfRule type="containsText" dxfId="169" priority="217" operator="containsText" text="Insert link here.">
      <formula>NOT(ISERROR(SEARCH("Insert link here.",H230)))</formula>
    </cfRule>
  </conditionalFormatting>
  <conditionalFormatting sqref="H305">
    <cfRule type="containsText" dxfId="168" priority="213" operator="containsText" text="Insert link here.">
      <formula>NOT(ISERROR(SEARCH("Insert link here.",H305)))</formula>
    </cfRule>
  </conditionalFormatting>
  <conditionalFormatting sqref="H210">
    <cfRule type="containsText" dxfId="167" priority="185" operator="containsText" text="Insert link here.">
      <formula>NOT(ISERROR(SEARCH("Insert link here.",H210)))</formula>
    </cfRule>
  </conditionalFormatting>
  <conditionalFormatting sqref="H340">
    <cfRule type="containsText" dxfId="166" priority="183" operator="containsText" text="Insert link here.">
      <formula>NOT(ISERROR(SEARCH("Insert link here.",H340)))</formula>
    </cfRule>
  </conditionalFormatting>
  <conditionalFormatting sqref="H846">
    <cfRule type="containsText" dxfId="165" priority="174" operator="containsText" text="Insert link here.">
      <formula>NOT(ISERROR(SEARCH("Insert link here.",H846)))</formula>
    </cfRule>
  </conditionalFormatting>
  <conditionalFormatting sqref="H167">
    <cfRule type="containsText" dxfId="164" priority="187" operator="containsText" text="Insert link here.">
      <formula>NOT(ISERROR(SEARCH("Insert link here.",H167)))</formula>
    </cfRule>
  </conditionalFormatting>
  <conditionalFormatting sqref="H873">
    <cfRule type="containsText" dxfId="163" priority="172" operator="containsText" text="Insert link here.">
      <formula>NOT(ISERROR(SEARCH("Insert link here.",H873)))</formula>
    </cfRule>
  </conditionalFormatting>
  <conditionalFormatting sqref="H603">
    <cfRule type="containsText" dxfId="162" priority="223" operator="containsText" text="Insert link here.">
      <formula>NOT(ISERROR(SEARCH("Insert link here.",H603)))</formula>
    </cfRule>
  </conditionalFormatting>
  <conditionalFormatting sqref="H273">
    <cfRule type="containsText" dxfId="161" priority="184" operator="containsText" text="Insert link here.">
      <formula>NOT(ISERROR(SEARCH("Insert link here.",H273)))</formula>
    </cfRule>
  </conditionalFormatting>
  <conditionalFormatting sqref="H720">
    <cfRule type="containsText" dxfId="160" priority="177" operator="containsText" text="Insert link here.">
      <formula>NOT(ISERROR(SEARCH("Insert link here.",H720)))</formula>
    </cfRule>
  </conditionalFormatting>
  <conditionalFormatting sqref="H218">
    <cfRule type="containsText" dxfId="159" priority="236" operator="containsText" text="Insert link here.">
      <formula>NOT(ISERROR(SEARCH("Insert link here.",H218)))</formula>
    </cfRule>
  </conditionalFormatting>
  <conditionalFormatting sqref="H195">
    <cfRule type="containsText" dxfId="158" priority="221" operator="containsText" text="Insert link here.">
      <formula>NOT(ISERROR(SEARCH("Insert link here.",H195)))</formula>
    </cfRule>
  </conditionalFormatting>
  <conditionalFormatting sqref="H144">
    <cfRule type="containsText" dxfId="157" priority="222" operator="containsText" text="Insert link here.">
      <formula>NOT(ISERROR(SEARCH("Insert link here.",H144)))</formula>
    </cfRule>
  </conditionalFormatting>
  <conditionalFormatting sqref="H736">
    <cfRule type="containsText" dxfId="156" priority="166" operator="containsText" text="Insert link here.">
      <formula>NOT(ISERROR(SEARCH("Insert link here.",H736)))</formula>
    </cfRule>
  </conditionalFormatting>
  <conditionalFormatting sqref="H757">
    <cfRule type="containsText" dxfId="155" priority="164" operator="containsText" text="Insert link here.">
      <formula>NOT(ISERROR(SEARCH("Insert link here.",H757)))</formula>
    </cfRule>
  </conditionalFormatting>
  <conditionalFormatting sqref="H586">
    <cfRule type="containsText" dxfId="154" priority="167" operator="containsText" text="Insert link here.">
      <formula>NOT(ISERROR(SEARCH("Insert link here.",H586)))</formula>
    </cfRule>
  </conditionalFormatting>
  <conditionalFormatting sqref="H459">
    <cfRule type="containsText" dxfId="153" priority="169" operator="containsText" text="Insert link here.">
      <formula>NOT(ISERROR(SEARCH("Insert link here.",H459)))</formula>
    </cfRule>
  </conditionalFormatting>
  <conditionalFormatting sqref="H522">
    <cfRule type="containsText" dxfId="152" priority="168" operator="containsText" text="Insert link here.">
      <formula>NOT(ISERROR(SEARCH("Insert link here.",H522)))</formula>
    </cfRule>
  </conditionalFormatting>
  <conditionalFormatting sqref="H253">
    <cfRule type="containsText" dxfId="151" priority="171" operator="containsText" text="Insert link here.">
      <formula>NOT(ISERROR(SEARCH("Insert link here.",H253)))</formula>
    </cfRule>
  </conditionalFormatting>
  <conditionalFormatting sqref="H281">
    <cfRule type="containsText" dxfId="150" priority="124" operator="containsText" text="Insert link here.">
      <formula>NOT(ISERROR(SEARCH("Insert link here.",H281)))</formula>
    </cfRule>
  </conditionalFormatting>
  <conditionalFormatting sqref="H541">
    <cfRule type="containsText" dxfId="149" priority="119" operator="containsText" text="Insert link here.">
      <formula>NOT(ISERROR(SEARCH("Insert link here.",H541)))</formula>
    </cfRule>
  </conditionalFormatting>
  <conditionalFormatting sqref="H893">
    <cfRule type="containsText" dxfId="148" priority="162" operator="containsText" text="Insert link here.">
      <formula>NOT(ISERROR(SEARCH("Insert link here.",H893)))</formula>
    </cfRule>
  </conditionalFormatting>
  <conditionalFormatting sqref="H619">
    <cfRule type="containsText" dxfId="147" priority="206" operator="containsText" text="Insert link here.">
      <formula>NOT(ISERROR(SEARCH("Insert link here.",H619)))</formula>
    </cfRule>
  </conditionalFormatting>
  <conditionalFormatting sqref="H249">
    <cfRule type="containsText" dxfId="146" priority="214" operator="containsText" text="Insert link here.">
      <formula>NOT(ISERROR(SEARCH("Insert link here.",H249)))</formula>
    </cfRule>
  </conditionalFormatting>
  <conditionalFormatting sqref="H503">
    <cfRule type="containsText" dxfId="145" priority="207" operator="containsText" text="Insert link here.">
      <formula>NOT(ISERROR(SEARCH("Insert link here.",H503)))</formula>
    </cfRule>
  </conditionalFormatting>
  <conditionalFormatting sqref="H289">
    <cfRule type="containsText" dxfId="144" priority="123" operator="containsText" text="Insert link here.">
      <formula>NOT(ISERROR(SEARCH("Insert link here.",H289)))</formula>
    </cfRule>
  </conditionalFormatting>
  <conditionalFormatting sqref="H293">
    <cfRule type="containsText" dxfId="143" priority="122" operator="containsText" text="Insert link here.">
      <formula>NOT(ISERROR(SEARCH("Insert link here.",H293)))</formula>
    </cfRule>
  </conditionalFormatting>
  <conditionalFormatting sqref="H570">
    <cfRule type="containsText" dxfId="142" priority="118" operator="containsText" text="Insert link here.">
      <formula>NOT(ISERROR(SEARCH("Insert link here.",H570)))</formula>
    </cfRule>
  </conditionalFormatting>
  <conditionalFormatting sqref="H301">
    <cfRule type="containsText" dxfId="141" priority="121" operator="containsText" text="Insert link here.">
      <formula>NOT(ISERROR(SEARCH("Insert link here.",H301)))</formula>
    </cfRule>
  </conditionalFormatting>
  <conditionalFormatting sqref="H416">
    <cfRule type="containsText" dxfId="140" priority="120" operator="containsText" text="Insert link here.">
      <formula>NOT(ISERROR(SEARCH("Insert link here.",H416)))</formula>
    </cfRule>
  </conditionalFormatting>
  <conditionalFormatting sqref="H226">
    <cfRule type="containsText" dxfId="139" priority="126" operator="containsText" text="Insert link here.">
      <formula>NOT(ISERROR(SEARCH("Insert link here.",H226)))</formula>
    </cfRule>
  </conditionalFormatting>
  <conditionalFormatting sqref="H811">
    <cfRule type="containsText" dxfId="138" priority="175" operator="containsText" text="Insert link here.">
      <formula>NOT(ISERROR(SEARCH("Insert link here.",H811)))</formula>
    </cfRule>
  </conditionalFormatting>
  <conditionalFormatting sqref="H607">
    <cfRule type="containsText" dxfId="137" priority="179" operator="containsText" text="Insert link here.">
      <formula>NOT(ISERROR(SEARCH("Insert link here.",H607)))</formula>
    </cfRule>
  </conditionalFormatting>
  <conditionalFormatting sqref="H666">
    <cfRule type="containsText" dxfId="136" priority="178" operator="containsText" text="Insert link here.">
      <formula>NOT(ISERROR(SEARCH("Insert link here.",H666)))</formula>
    </cfRule>
  </conditionalFormatting>
  <conditionalFormatting sqref="H782">
    <cfRule type="containsText" dxfId="135" priority="176" operator="containsText" text="Insert link here.">
      <formula>NOT(ISERROR(SEARCH("Insert link here.",H782)))</formula>
    </cfRule>
  </conditionalFormatting>
  <conditionalFormatting sqref="H368">
    <cfRule type="containsText" dxfId="134" priority="170" operator="containsText" text="Insert link here.">
      <formula>NOT(ISERROR(SEARCH("Insert link here.",H368)))</formula>
    </cfRule>
  </conditionalFormatting>
  <conditionalFormatting sqref="H697">
    <cfRule type="containsText" dxfId="133" priority="113" operator="containsText" text="Insert link here.">
      <formula>NOT(ISERROR(SEARCH("Insert link here.",H697)))</formula>
    </cfRule>
  </conditionalFormatting>
  <conditionalFormatting sqref="H798">
    <cfRule type="containsText" dxfId="132" priority="163" operator="containsText" text="Insert link here.">
      <formula>NOT(ISERROR(SEARCH("Insert link here.",H798)))</formula>
    </cfRule>
  </conditionalFormatting>
  <conditionalFormatting sqref="H774">
    <cfRule type="containsText" dxfId="131" priority="105" operator="containsText" text="Insert link here.">
      <formula>NOT(ISERROR(SEARCH("Insert link here.",H774)))</formula>
    </cfRule>
  </conditionalFormatting>
  <conditionalFormatting sqref="H316">
    <cfRule type="containsText" dxfId="130" priority="82" operator="containsText" text="Insert link here.">
      <formula>NOT(ISERROR(SEARCH("Insert link here.",H316)))</formula>
    </cfRule>
  </conditionalFormatting>
  <conditionalFormatting sqref="H55">
    <cfRule type="containsText" dxfId="129" priority="97" operator="containsText" text="Insert link here.">
      <formula>NOT(ISERROR(SEARCH("Insert link here.",H55)))</formula>
    </cfRule>
  </conditionalFormatting>
  <conditionalFormatting sqref="H320">
    <cfRule type="containsText" dxfId="128" priority="81" operator="containsText" text="Insert link here.">
      <formula>NOT(ISERROR(SEARCH("Insert link here.",H320)))</formula>
    </cfRule>
  </conditionalFormatting>
  <conditionalFormatting sqref="H379">
    <cfRule type="containsText" dxfId="127" priority="80" operator="containsText" text="Insert link here.">
      <formula>NOT(ISERROR(SEARCH("Insert link here.",H379)))</formula>
    </cfRule>
  </conditionalFormatting>
  <conditionalFormatting sqref="H388">
    <cfRule type="containsText" dxfId="126" priority="79" operator="containsText" text="Insert link here.">
      <formula>NOT(ISERROR(SEARCH("Insert link here.",H388)))</formula>
    </cfRule>
  </conditionalFormatting>
  <conditionalFormatting sqref="H834">
    <cfRule type="containsText" dxfId="125" priority="78" operator="containsText" text="Insert link here.">
      <formula>NOT(ISERROR(SEARCH("Insert link here.",H834)))</formula>
    </cfRule>
  </conditionalFormatting>
  <conditionalFormatting sqref="H830">
    <cfRule type="containsText" dxfId="124" priority="77" operator="containsText" text="Insert link here.">
      <formula>NOT(ISERROR(SEARCH("Insert link here.",H830)))</formula>
    </cfRule>
  </conditionalFormatting>
  <conditionalFormatting sqref="H432">
    <cfRule type="containsText" dxfId="123" priority="90" operator="containsText" text="Insert link here.">
      <formula>NOT(ISERROR(SEARCH("Insert link here.",H432)))</formula>
    </cfRule>
  </conditionalFormatting>
  <conditionalFormatting sqref="H842">
    <cfRule type="containsText" dxfId="122" priority="75" operator="containsText" text="Insert link here.">
      <formula>NOT(ISERROR(SEARCH("Insert link here.",H842)))</formula>
    </cfRule>
  </conditionalFormatting>
  <conditionalFormatting sqref="H120">
    <cfRule type="containsText" dxfId="121" priority="63" operator="containsText" text="Insert link here.">
      <formula>NOT(ISERROR(SEARCH("Insert link here.",H120)))</formula>
    </cfRule>
  </conditionalFormatting>
  <conditionalFormatting sqref="H79">
    <cfRule type="containsText" dxfId="120" priority="71" operator="containsText" text="Insert link here.">
      <formula>NOT(ISERROR(SEARCH("Insert link here.",H79)))</formula>
    </cfRule>
  </conditionalFormatting>
  <conditionalFormatting sqref="H678">
    <cfRule type="containsText" dxfId="119" priority="116" operator="containsText" text="Insert link here.">
      <formula>NOT(ISERROR(SEARCH("Insert link here.",H678)))</formula>
    </cfRule>
  </conditionalFormatting>
  <conditionalFormatting sqref="H24">
    <cfRule type="containsText" dxfId="118" priority="610" operator="containsText" text="Insert link here.">
      <formula>NOT(ISERROR(SEARCH("Insert link here.",H24)))</formula>
    </cfRule>
  </conditionalFormatting>
  <conditionalFormatting sqref="H32">
    <cfRule type="containsText" dxfId="117" priority="612" operator="containsText" text="Insert link here.">
      <formula>NOT(ISERROR(SEARCH("Insert link here.",H32)))</formula>
    </cfRule>
  </conditionalFormatting>
  <conditionalFormatting sqref="H28">
    <cfRule type="containsText" dxfId="116" priority="611" operator="containsText" text="Insert link here.">
      <formula>NOT(ISERROR(SEARCH("Insert link here.",H28)))</formula>
    </cfRule>
  </conditionalFormatting>
  <conditionalFormatting sqref="O48">
    <cfRule type="containsText" dxfId="115" priority="603" operator="containsText" text="Insert link here.">
      <formula>NOT(ISERROR(SEARCH("Insert link here.",O48)))</formula>
    </cfRule>
  </conditionalFormatting>
  <conditionalFormatting sqref="H36">
    <cfRule type="containsText" dxfId="114" priority="608" operator="containsText" text="Insert link here.">
      <formula>NOT(ISERROR(SEARCH("Insert link here.",H36)))</formula>
    </cfRule>
  </conditionalFormatting>
  <conditionalFormatting sqref="H40">
    <cfRule type="containsText" dxfId="113" priority="607" operator="containsText" text="Insert link here.">
      <formula>NOT(ISERROR(SEARCH("Insert link here.",H40)))</formula>
    </cfRule>
  </conditionalFormatting>
  <conditionalFormatting sqref="H44">
    <cfRule type="containsText" dxfId="112" priority="604" operator="containsText" text="Insert link here.">
      <formula>NOT(ISERROR(SEARCH("Insert link here.",H44)))</formula>
    </cfRule>
  </conditionalFormatting>
  <conditionalFormatting sqref="H87">
    <cfRule type="containsText" dxfId="111" priority="600" operator="containsText" text="Insert link here.">
      <formula>NOT(ISERROR(SEARCH("Insert link here.",H87)))</formula>
    </cfRule>
  </conditionalFormatting>
  <conditionalFormatting sqref="H297">
    <cfRule type="containsText" dxfId="110" priority="534" operator="containsText" text="Insert link here.">
      <formula>NOT(ISERROR(SEARCH("Insert link here.",H297)))</formula>
    </cfRule>
  </conditionalFormatting>
  <conditionalFormatting sqref="H71">
    <cfRule type="containsText" dxfId="109" priority="601" operator="containsText" text="Insert link here.">
      <formula>NOT(ISERROR(SEARCH("Insert link here.",H71)))</formula>
    </cfRule>
  </conditionalFormatting>
  <conditionalFormatting sqref="H67">
    <cfRule type="containsText" dxfId="108" priority="599" operator="containsText" text="Insert link here.">
      <formula>NOT(ISERROR(SEARCH("Insert link here.",H67)))</formula>
    </cfRule>
  </conditionalFormatting>
  <conditionalFormatting sqref="H75">
    <cfRule type="containsText" dxfId="107" priority="596" operator="containsText" text="Insert link here.">
      <formula>NOT(ISERROR(SEARCH("Insert link here.",H75)))</formula>
    </cfRule>
  </conditionalFormatting>
  <conditionalFormatting sqref="H91">
    <cfRule type="containsText" dxfId="106" priority="595" operator="containsText" text="Insert link here.">
      <formula>NOT(ISERROR(SEARCH("Insert link here.",H91)))</formula>
    </cfRule>
  </conditionalFormatting>
  <conditionalFormatting sqref="H443">
    <cfRule type="containsText" dxfId="105" priority="496" operator="containsText" text="Insert link here.">
      <formula>NOT(ISERROR(SEARCH("Insert link here.",H443)))</formula>
    </cfRule>
  </conditionalFormatting>
  <conditionalFormatting sqref="H336">
    <cfRule type="containsText" dxfId="104" priority="522" operator="containsText" text="Insert link here.">
      <formula>NOT(ISERROR(SEARCH("Insert link here.",H336)))</formula>
    </cfRule>
  </conditionalFormatting>
  <conditionalFormatting sqref="H136">
    <cfRule type="containsText" dxfId="103" priority="593" operator="containsText" text="Insert link here.">
      <formula>NOT(ISERROR(SEARCH("Insert link here.",H136)))</formula>
    </cfRule>
  </conditionalFormatting>
  <conditionalFormatting sqref="H148">
    <cfRule type="containsText" dxfId="102" priority="590" operator="containsText" text="Insert link here.">
      <formula>NOT(ISERROR(SEARCH("Insert link here.",H148)))</formula>
    </cfRule>
  </conditionalFormatting>
  <conditionalFormatting sqref="H439">
    <cfRule type="containsText" dxfId="101" priority="498" operator="containsText" text="Insert link here.">
      <formula>NOT(ISERROR(SEARCH("Insert link here.",H439)))</formula>
    </cfRule>
  </conditionalFormatting>
  <conditionalFormatting sqref="H171">
    <cfRule type="containsText" dxfId="100" priority="582" operator="containsText" text="Insert link here.">
      <formula>NOT(ISERROR(SEARCH("Insert link here.",H171)))</formula>
    </cfRule>
  </conditionalFormatting>
  <conditionalFormatting sqref="H199">
    <cfRule type="containsText" dxfId="99" priority="578" operator="containsText" text="Insert link here.">
      <formula>NOT(ISERROR(SEARCH("Insert link here.",H199)))</formula>
    </cfRule>
  </conditionalFormatting>
  <conditionalFormatting sqref="H510">
    <cfRule type="containsText" dxfId="98" priority="471" operator="containsText" text="Insert link here.">
      <formula>NOT(ISERROR(SEARCH("Insert link here.",H510)))</formula>
    </cfRule>
  </conditionalFormatting>
  <conditionalFormatting sqref="H574">
    <cfRule type="containsText" dxfId="97" priority="437" operator="containsText" text="Insert link here.">
      <formula>NOT(ISERROR(SEARCH("Insert link here.",H574)))</formula>
    </cfRule>
  </conditionalFormatting>
  <conditionalFormatting sqref="H179">
    <cfRule type="containsText" dxfId="96" priority="574" operator="containsText" text="Insert link here.">
      <formula>NOT(ISERROR(SEARCH("Insert link here.",H179)))</formula>
    </cfRule>
  </conditionalFormatting>
  <conditionalFormatting sqref="H163">
    <cfRule type="containsText" dxfId="95" priority="573" operator="containsText" text="Insert link here.">
      <formula>NOT(ISERROR(SEARCH("Insert link here.",H163)))</formula>
    </cfRule>
  </conditionalFormatting>
  <conditionalFormatting sqref="H183">
    <cfRule type="containsText" dxfId="94" priority="572" operator="containsText" text="Insert link here.">
      <formula>NOT(ISERROR(SEARCH("Insert link here.",H183)))</formula>
    </cfRule>
  </conditionalFormatting>
  <conditionalFormatting sqref="H187">
    <cfRule type="containsText" dxfId="93" priority="571" operator="containsText" text="Insert link here.">
      <formula>NOT(ISERROR(SEARCH("Insert link here.",H187)))</formula>
    </cfRule>
  </conditionalFormatting>
  <conditionalFormatting sqref="H191">
    <cfRule type="containsText" dxfId="92" priority="567" operator="containsText" text="Insert link here.">
      <formula>NOT(ISERROR(SEARCH("Insert link here.",H191)))</formula>
    </cfRule>
  </conditionalFormatting>
  <conditionalFormatting sqref="H206">
    <cfRule type="containsText" dxfId="91" priority="565" operator="containsText" text="Insert link here.">
      <formula>NOT(ISERROR(SEARCH("Insert link here.",H206)))</formula>
    </cfRule>
  </conditionalFormatting>
  <conditionalFormatting sqref="H277">
    <cfRule type="containsText" dxfId="90" priority="537" operator="containsText" text="Insert link here.">
      <formula>NOT(ISERROR(SEARCH("Insert link here.",H277)))</formula>
    </cfRule>
  </conditionalFormatting>
  <conditionalFormatting sqref="H533">
    <cfRule type="containsText" dxfId="89" priority="458" operator="containsText" text="Insert link here.">
      <formula>NOT(ISERROR(SEARCH("Insert link here.",H533)))</formula>
    </cfRule>
  </conditionalFormatting>
  <conditionalFormatting sqref="H424">
    <cfRule type="containsText" dxfId="88" priority="510" operator="containsText" text="Insert link here.">
      <formula>NOT(ISERROR(SEARCH("Insert link here.",H424)))</formula>
    </cfRule>
  </conditionalFormatting>
  <conditionalFormatting sqref="H344">
    <cfRule type="containsText" dxfId="87" priority="529" operator="containsText" text="Insert link here.">
      <formula>NOT(ISERROR(SEARCH("Insert link here.",H344)))</formula>
    </cfRule>
  </conditionalFormatting>
  <conditionalFormatting sqref="H328">
    <cfRule type="containsText" dxfId="86" priority="528" operator="containsText" text="Insert link here.">
      <formula>NOT(ISERROR(SEARCH("Insert link here.",H328)))</formula>
    </cfRule>
  </conditionalFormatting>
  <conditionalFormatting sqref="H348">
    <cfRule type="containsText" dxfId="85" priority="526" operator="containsText" text="Insert link here.">
      <formula>NOT(ISERROR(SEARCH("Insert link here.",H348)))</formula>
    </cfRule>
  </conditionalFormatting>
  <conditionalFormatting sqref="H404">
    <cfRule type="containsText" dxfId="84" priority="506" operator="containsText" text="Insert link here.">
      <formula>NOT(ISERROR(SEARCH("Insert link here.",H404)))</formula>
    </cfRule>
  </conditionalFormatting>
  <conditionalFormatting sqref="H549">
    <cfRule type="containsText" dxfId="83" priority="461" operator="containsText" text="Insert link here.">
      <formula>NOT(ISERROR(SEARCH("Insert link here.",H549)))</formula>
    </cfRule>
  </conditionalFormatting>
  <conditionalFormatting sqref="H499">
    <cfRule type="containsText" dxfId="82" priority="475" operator="containsText" text="Insert link here.">
      <formula>NOT(ISERROR(SEARCH("Insert link here.",H499)))</formula>
    </cfRule>
  </conditionalFormatting>
  <conditionalFormatting sqref="H578">
    <cfRule type="containsText" dxfId="81" priority="434" operator="containsText" text="Insert link here.">
      <formula>NOT(ISERROR(SEARCH("Insert link here.",H578)))</formula>
    </cfRule>
  </conditionalFormatting>
  <conditionalFormatting sqref="H545">
    <cfRule type="containsText" dxfId="80" priority="462" operator="containsText" text="Insert link here.">
      <formula>NOT(ISERROR(SEARCH("Insert link here.",H545)))</formula>
    </cfRule>
  </conditionalFormatting>
  <conditionalFormatting sqref="H590">
    <cfRule type="containsText" dxfId="79" priority="456" operator="containsText" text="Insert link here.">
      <formula>NOT(ISERROR(SEARCH("Insert link here.",H590)))</formula>
    </cfRule>
  </conditionalFormatting>
  <conditionalFormatting sqref="H264:H265">
    <cfRule type="containsText" dxfId="78" priority="73" operator="containsText" text="Insert link here.">
      <formula>NOT(ISERROR(SEARCH("Insert link here.",H264)))</formula>
    </cfRule>
  </conditionalFormatting>
  <conditionalFormatting sqref="H638">
    <cfRule type="containsText" dxfId="77" priority="86" operator="containsText" text="Insert link here.">
      <formula>NOT(ISERROR(SEARCH("Insert link here.",H638)))</formula>
    </cfRule>
  </conditionalFormatting>
  <conditionalFormatting sqref="H20">
    <cfRule type="containsText" dxfId="76" priority="72" operator="containsText" text="Insert link here.">
      <formula>NOT(ISERROR(SEARCH("Insert link here.",H20)))</formula>
    </cfRule>
  </conditionalFormatting>
  <conditionalFormatting sqref="H420">
    <cfRule type="containsText" dxfId="75" priority="57" operator="containsText" text="Insert link here.">
      <formula>NOT(ISERROR(SEARCH("Insert link here.",H420)))</formula>
    </cfRule>
  </conditionalFormatting>
  <conditionalFormatting sqref="H566">
    <cfRule type="containsText" dxfId="74" priority="69" operator="containsText" text="Insert link here.">
      <formula>NOT(ISERROR(SEARCH("Insert link here.",H566)))</formula>
    </cfRule>
  </conditionalFormatting>
  <conditionalFormatting sqref="H815">
    <cfRule type="containsText" dxfId="73" priority="66" operator="containsText" text="Insert link here.">
      <formula>NOT(ISERROR(SEARCH("Insert link here.",H815)))</formula>
    </cfRule>
  </conditionalFormatting>
  <conditionalFormatting sqref="H854">
    <cfRule type="containsText" dxfId="72" priority="65" operator="containsText" text="Insert link here.">
      <formula>NOT(ISERROR(SEARCH("Insert link here.",H854)))</formula>
    </cfRule>
  </conditionalFormatting>
  <conditionalFormatting sqref="H474">
    <cfRule type="containsText" dxfId="71" priority="103" operator="containsText" text="Insert link here.">
      <formula>NOT(ISERROR(SEARCH("Insert link here.",H474)))</formula>
    </cfRule>
  </conditionalFormatting>
  <conditionalFormatting sqref="H241">
    <cfRule type="containsText" dxfId="70" priority="62" operator="containsText" text="Insert link here.">
      <formula>NOT(ISERROR(SEARCH("Insert link here.",H241)))</formula>
    </cfRule>
  </conditionalFormatting>
  <conditionalFormatting sqref="H466">
    <cfRule type="containsText" dxfId="69" priority="47" operator="containsText" text="Insert link here.">
      <formula>NOT(ISERROR(SEARCH("Insert link here.",H466)))</formula>
    </cfRule>
  </conditionalFormatting>
  <conditionalFormatting sqref="H709">
    <cfRule type="containsText" dxfId="68" priority="46" operator="containsText" text="Insert link here.">
      <formula>NOT(ISERROR(SEARCH("Insert link here.",H709)))</formula>
    </cfRule>
  </conditionalFormatting>
  <conditionalFormatting sqref="H881">
    <cfRule type="containsText" dxfId="67" priority="112" operator="containsText" text="Insert link here.">
      <formula>NOT(ISERROR(SEARCH("Insert link here.",H881)))</formula>
    </cfRule>
  </conditionalFormatting>
  <conditionalFormatting sqref="H106">
    <cfRule type="containsText" dxfId="66" priority="96" operator="containsText" text="Insert link here.">
      <formula>NOT(ISERROR(SEARCH("Insert link here.",H106)))</formula>
    </cfRule>
  </conditionalFormatting>
  <conditionalFormatting sqref="H102">
    <cfRule type="containsText" dxfId="65" priority="95" operator="containsText" text="Insert link here.">
      <formula>NOT(ISERROR(SEARCH("Insert link here.",H102)))</formula>
    </cfRule>
  </conditionalFormatting>
  <conditionalFormatting sqref="H269">
    <cfRule type="containsText" dxfId="64" priority="108" operator="containsText" text="Insert link here.">
      <formula>NOT(ISERROR(SEARCH("Insert link here.",H269)))</formula>
    </cfRule>
  </conditionalFormatting>
  <conditionalFormatting sqref="H116">
    <cfRule type="containsText" dxfId="63" priority="93" operator="containsText" text="Insert link here.">
      <formula>NOT(ISERROR(SEARCH("Insert link here.",H116)))</formula>
    </cfRule>
  </conditionalFormatting>
  <conditionalFormatting sqref="H392">
    <cfRule type="containsText" dxfId="62" priority="106" operator="containsText" text="Insert link here.">
      <formula>NOT(ISERROR(SEARCH("Insert link here.",H392)))</formula>
    </cfRule>
  </conditionalFormatting>
  <conditionalFormatting sqref="H537">
    <cfRule type="containsText" dxfId="61" priority="104" operator="containsText" text="Insert link here.">
      <formula>NOT(ISERROR(SEARCH("Insert link here.",H537)))</formula>
    </cfRule>
  </conditionalFormatting>
  <conditionalFormatting sqref="H128">
    <cfRule type="containsText" dxfId="60" priority="49" operator="containsText" text="Insert link here.">
      <formula>NOT(ISERROR(SEARCH("Insert link here.",H128)))</formula>
    </cfRule>
  </conditionalFormatting>
  <conditionalFormatting sqref="H383">
    <cfRule type="containsText" dxfId="59" priority="88" operator="containsText" text="Insert link here.">
      <formula>NOT(ISERROR(SEARCH("Insert link here.",H383)))</formula>
    </cfRule>
  </conditionalFormatting>
  <conditionalFormatting sqref="H862">
    <cfRule type="containsText" dxfId="58" priority="43" operator="containsText" text="Insert link here.">
      <formula>NOT(ISERROR(SEARCH("Insert link here.",H862)))</formula>
    </cfRule>
  </conditionalFormatting>
  <conditionalFormatting sqref="H59">
    <cfRule type="containsText" dxfId="57" priority="98" operator="containsText" text="Insert link here.">
      <formula>NOT(ISERROR(SEARCH("Insert link here.",H59)))</formula>
    </cfRule>
  </conditionalFormatting>
  <conditionalFormatting sqref="H124">
    <cfRule type="containsText" dxfId="56" priority="42" operator="containsText" text="Insert link here.">
      <formula>NOT(ISERROR(SEARCH("Insert link here.",H124)))</formula>
    </cfRule>
  </conditionalFormatting>
  <conditionalFormatting sqref="H396">
    <cfRule type="containsText" dxfId="55" priority="41" operator="containsText" text="Insert link here.">
      <formula>NOT(ISERROR(SEARCH("Insert link here.",H396)))</formula>
    </cfRule>
  </conditionalFormatting>
  <conditionalFormatting sqref="H98">
    <cfRule type="containsText" dxfId="54" priority="94" operator="containsText" text="Insert link here.">
      <formula>NOT(ISERROR(SEARCH("Insert link here.",H98)))</formula>
    </cfRule>
  </conditionalFormatting>
  <conditionalFormatting sqref="H83">
    <cfRule type="containsText" dxfId="53" priority="38" operator="containsText" text="Insert link here.">
      <formula>NOT(ISERROR(SEARCH("Insert link here.",H83)))</formula>
    </cfRule>
  </conditionalFormatting>
  <conditionalFormatting sqref="H110">
    <cfRule type="containsText" dxfId="52" priority="92" operator="containsText" text="Insert link here.">
      <formula>NOT(ISERROR(SEARCH("Insert link here.",H110)))</formula>
    </cfRule>
  </conditionalFormatting>
  <conditionalFormatting sqref="H155">
    <cfRule type="containsText" dxfId="51" priority="91" operator="containsText" text="Insert link here.">
      <formula>NOT(ISERROR(SEARCH("Insert link here.",H155)))</formula>
    </cfRule>
  </conditionalFormatting>
  <conditionalFormatting sqref="H245">
    <cfRule type="containsText" dxfId="50" priority="34" operator="containsText" text="Insert link here.">
      <formula>NOT(ISERROR(SEARCH("Insert link here.",H245)))</formula>
    </cfRule>
  </conditionalFormatting>
  <conditionalFormatting sqref="H651">
    <cfRule type="containsText" dxfId="49" priority="85" operator="containsText" text="Insert link here.">
      <formula>NOT(ISERROR(SEARCH("Insert link here.",H651)))</formula>
    </cfRule>
  </conditionalFormatting>
  <conditionalFormatting sqref="H655">
    <cfRule type="containsText" dxfId="48" priority="84" operator="containsText" text="Insert link here.">
      <formula>NOT(ISERROR(SEARCH("Insert link here.",H655)))</formula>
    </cfRule>
  </conditionalFormatting>
  <conditionalFormatting sqref="H642">
    <cfRule type="containsText" dxfId="47" priority="83" operator="containsText" text="Insert link here.">
      <formula>NOT(ISERROR(SEARCH("Insert link here.",H642)))</formula>
    </cfRule>
  </conditionalFormatting>
  <conditionalFormatting sqref="H838">
    <cfRule type="containsText" dxfId="46" priority="76" operator="containsText" text="Insert link here.">
      <formula>NOT(ISERROR(SEARCH("Insert link here.",H838)))</formula>
    </cfRule>
  </conditionalFormatting>
  <conditionalFormatting sqref="H659">
    <cfRule type="containsText" dxfId="45" priority="74" operator="containsText" text="Insert link here.">
      <formula>NOT(ISERROR(SEARCH("Insert link here.",H659)))</formula>
    </cfRule>
  </conditionalFormatting>
  <conditionalFormatting sqref="H175">
    <cfRule type="containsText" dxfId="44" priority="70" operator="containsText" text="Insert link here.">
      <formula>NOT(ISERROR(SEARCH("Insert link here.",H175)))</formula>
    </cfRule>
  </conditionalFormatting>
  <conditionalFormatting sqref="H674">
    <cfRule type="containsText" dxfId="43" priority="68" operator="containsText" text="Insert link here.">
      <formula>NOT(ISERROR(SEARCH("Insert link here.",H674)))</formula>
    </cfRule>
  </conditionalFormatting>
  <conditionalFormatting sqref="H790">
    <cfRule type="containsText" dxfId="42" priority="67" operator="containsText" text="Insert link here.">
      <formula>NOT(ISERROR(SEARCH("Insert link here.",H790)))</formula>
    </cfRule>
  </conditionalFormatting>
  <conditionalFormatting sqref="H63">
    <cfRule type="containsText" dxfId="41" priority="64" operator="containsText" text="Insert link here.">
      <formula>NOT(ISERROR(SEARCH("Insert link here.",H63)))</formula>
    </cfRule>
  </conditionalFormatting>
  <conditionalFormatting sqref="H324">
    <cfRule type="containsText" dxfId="40" priority="61" operator="containsText" text="Insert link here.">
      <formula>NOT(ISERROR(SEARCH("Insert link here.",H324)))</formula>
    </cfRule>
  </conditionalFormatting>
  <conditionalFormatting sqref="H400">
    <cfRule type="containsText" dxfId="39" priority="60" operator="containsText" text="Insert link here.">
      <formula>NOT(ISERROR(SEARCH("Insert link here.",H400)))</formula>
    </cfRule>
  </conditionalFormatting>
  <conditionalFormatting sqref="H140">
    <cfRule type="containsText" dxfId="38" priority="59" operator="containsText" text="Insert link here.">
      <formula>NOT(ISERROR(SEARCH("Insert link here.",H140)))</formula>
    </cfRule>
  </conditionalFormatting>
  <conditionalFormatting sqref="H356">
    <cfRule type="containsText" dxfId="37" priority="58" operator="containsText" text="Insert link here.">
      <formula>NOT(ISERROR(SEARCH("Insert link here.",H356)))</formula>
    </cfRule>
  </conditionalFormatting>
  <conditionalFormatting sqref="H455">
    <cfRule type="containsText" dxfId="36" priority="56" operator="containsText" text="Insert link here.">
      <formula>NOT(ISERROR(SEARCH("Insert link here.",H455)))</formula>
    </cfRule>
  </conditionalFormatting>
  <conditionalFormatting sqref="H582">
    <cfRule type="containsText" dxfId="35" priority="55" operator="containsText" text="Insert link here.">
      <formula>NOT(ISERROR(SEARCH("Insert link here.",H582)))</formula>
    </cfRule>
  </conditionalFormatting>
  <conditionalFormatting sqref="H682">
    <cfRule type="containsText" dxfId="34" priority="54" operator="containsText" text="Insert link here.">
      <formula>NOT(ISERROR(SEARCH("Insert link here.",H682)))</formula>
    </cfRule>
  </conditionalFormatting>
  <conditionalFormatting sqref="H705">
    <cfRule type="containsText" dxfId="33" priority="53" operator="containsText" text="Insert link here.">
      <formula>NOT(ISERROR(SEARCH("Insert link here.",H705)))</formula>
    </cfRule>
  </conditionalFormatting>
  <conditionalFormatting sqref="H724">
    <cfRule type="containsText" dxfId="32" priority="52" operator="containsText" text="Insert link here.">
      <formula>NOT(ISERROR(SEARCH("Insert link here.",H724)))</formula>
    </cfRule>
  </conditionalFormatting>
  <conditionalFormatting sqref="H858">
    <cfRule type="containsText" dxfId="31" priority="51" operator="containsText" text="Insert link here.">
      <formula>NOT(ISERROR(SEARCH("Insert link here.",H858)))</formula>
    </cfRule>
  </conditionalFormatting>
  <conditionalFormatting sqref="H885">
    <cfRule type="containsText" dxfId="30" priority="50" operator="containsText" text="Insert link here.">
      <formula>NOT(ISERROR(SEARCH("Insert link here.",H885)))</formula>
    </cfRule>
  </conditionalFormatting>
  <conditionalFormatting sqref="H159">
    <cfRule type="containsText" dxfId="29" priority="48" operator="containsText" text="Insert link here.">
      <formula>NOT(ISERROR(SEARCH("Insert link here.",H159)))</formula>
    </cfRule>
  </conditionalFormatting>
  <conditionalFormatting sqref="H732">
    <cfRule type="containsText" dxfId="28" priority="45" operator="containsText" text="Insert link here.">
      <formula>NOT(ISERROR(SEARCH("Insert link here.",H732)))</formula>
    </cfRule>
  </conditionalFormatting>
  <conditionalFormatting sqref="H889">
    <cfRule type="containsText" dxfId="27" priority="44" operator="containsText" text="Insert link here.">
      <formula>NOT(ISERROR(SEARCH("Insert link here.",H889)))</formula>
    </cfRule>
  </conditionalFormatting>
  <conditionalFormatting sqref="H778">
    <cfRule type="containsText" dxfId="26" priority="40" operator="containsText" text="Insert link here.">
      <formula>NOT(ISERROR(SEARCH("Insert link here.",H778)))</formula>
    </cfRule>
  </conditionalFormatting>
  <conditionalFormatting sqref="H526">
    <cfRule type="containsText" dxfId="25" priority="4" operator="containsText" text="Insert link here.">
      <formula>NOT(ISERROR(SEARCH("Insert link here.",H526)))</formula>
    </cfRule>
  </conditionalFormatting>
  <conditionalFormatting sqref="H132">
    <cfRule type="containsText" dxfId="24" priority="37" operator="containsText" text="Insert link here.">
      <formula>NOT(ISERROR(SEARCH("Insert link here.",H132)))</formula>
    </cfRule>
  </conditionalFormatting>
  <conditionalFormatting sqref="H408">
    <cfRule type="containsText" dxfId="23" priority="36" operator="containsText" text="Insert link here.">
      <formula>NOT(ISERROR(SEARCH("Insert link here.",H408)))</formula>
    </cfRule>
  </conditionalFormatting>
  <conditionalFormatting sqref="H214">
    <cfRule type="containsText" dxfId="22" priority="35" operator="containsText" text="Insert link here.">
      <formula>NOT(ISERROR(SEARCH("Insert link here.",H214)))</formula>
    </cfRule>
  </conditionalFormatting>
  <conditionalFormatting sqref="H285">
    <cfRule type="containsText" dxfId="21" priority="9" operator="containsText" text="Insert link here.">
      <formula>NOT(ISERROR(SEARCH("Insert link here.",H285)))</formula>
    </cfRule>
  </conditionalFormatting>
  <conditionalFormatting sqref="H352">
    <cfRule type="containsText" dxfId="20" priority="26" operator="containsText" text="Insert link here.">
      <formula>NOT(ISERROR(SEARCH("Insert link here.",H352)))</formula>
    </cfRule>
  </conditionalFormatting>
  <conditionalFormatting sqref="H412">
    <cfRule type="containsText" dxfId="19" priority="25" operator="containsText" text="Insert link here.">
      <formula>NOT(ISERROR(SEARCH("Insert link here.",H412)))</formula>
    </cfRule>
  </conditionalFormatting>
  <conditionalFormatting sqref="H447">
    <cfRule type="containsText" dxfId="18" priority="24" operator="containsText" text="Insert link here.">
      <formula>NOT(ISERROR(SEARCH("Insert link here.",H447)))</formula>
    </cfRule>
  </conditionalFormatting>
  <conditionalFormatting sqref="H470">
    <cfRule type="containsText" dxfId="17" priority="23" operator="containsText" text="Insert link here.">
      <formula>NOT(ISERROR(SEARCH("Insert link here.",H470)))</formula>
    </cfRule>
  </conditionalFormatting>
  <conditionalFormatting sqref="H495">
    <cfRule type="containsText" dxfId="16" priority="22" operator="containsText" text="Insert link here.">
      <formula>NOT(ISERROR(SEARCH("Insert link here.",H495)))</formula>
    </cfRule>
  </conditionalFormatting>
  <conditionalFormatting sqref="H514">
    <cfRule type="containsText" dxfId="15" priority="21" operator="containsText" text="Insert link here.">
      <formula>NOT(ISERROR(SEARCH("Insert link here.",H514)))</formula>
    </cfRule>
  </conditionalFormatting>
  <conditionalFormatting sqref="H562">
    <cfRule type="containsText" dxfId="14" priority="20" operator="containsText" text="Insert link here.">
      <formula>NOT(ISERROR(SEARCH("Insert link here.",H562)))</formula>
    </cfRule>
  </conditionalFormatting>
  <conditionalFormatting sqref="H611">
    <cfRule type="containsText" dxfId="13" priority="19" operator="containsText" text="Insert link here.">
      <formula>NOT(ISERROR(SEARCH("Insert link here.",H611)))</formula>
    </cfRule>
  </conditionalFormatting>
  <conditionalFormatting sqref="H670">
    <cfRule type="containsText" dxfId="12" priority="18" operator="containsText" text="Insert link here.">
      <formula>NOT(ISERROR(SEARCH("Insert link here.",H670)))</formula>
    </cfRule>
  </conditionalFormatting>
  <conditionalFormatting sqref="H693">
    <cfRule type="containsText" dxfId="11" priority="17" operator="containsText" text="Insert link here.">
      <formula>NOT(ISERROR(SEARCH("Insert link here.",H693)))</formula>
    </cfRule>
  </conditionalFormatting>
  <conditionalFormatting sqref="H745">
    <cfRule type="containsText" dxfId="10" priority="16" operator="containsText" text="Insert link here.">
      <formula>NOT(ISERROR(SEARCH("Insert link here.",H745)))</formula>
    </cfRule>
  </conditionalFormatting>
  <conditionalFormatting sqref="H786">
    <cfRule type="containsText" dxfId="9" priority="15" operator="containsText" text="Insert link here.">
      <formula>NOT(ISERROR(SEARCH("Insert link here.",H786)))</formula>
    </cfRule>
  </conditionalFormatting>
  <conditionalFormatting sqref="H850">
    <cfRule type="containsText" dxfId="8" priority="14" operator="containsText" text="Insert link here.">
      <formula>NOT(ISERROR(SEARCH("Insert link here.",H850)))</formula>
    </cfRule>
  </conditionalFormatting>
  <conditionalFormatting sqref="H877">
    <cfRule type="containsText" dxfId="7" priority="13" operator="containsText" text="Insert link here.">
      <formula>NOT(ISERROR(SEARCH("Insert link here.",H877)))</formula>
    </cfRule>
  </conditionalFormatting>
  <conditionalFormatting sqref="H482">
    <cfRule type="containsText" dxfId="6" priority="5" operator="containsText" text="Insert link here.">
      <formula>NOT(ISERROR(SEARCH("Insert link here.",H482)))</formula>
    </cfRule>
  </conditionalFormatting>
  <conditionalFormatting sqref="H222">
    <cfRule type="containsText" dxfId="5" priority="11" operator="containsText" text="Insert link here.">
      <formula>NOT(ISERROR(SEARCH("Insert link here.",H222)))</formula>
    </cfRule>
  </conditionalFormatting>
  <conditionalFormatting sqref="H257">
    <cfRule type="containsText" dxfId="4" priority="3" operator="containsText" text="Insert link here.">
      <formula>NOT(ISERROR(SEARCH("Insert link here.",H257)))</formula>
    </cfRule>
  </conditionalFormatting>
  <conditionalFormatting sqref="H309">
    <cfRule type="containsText" dxfId="3" priority="8" operator="containsText" text="Insert link here.">
      <formula>NOT(ISERROR(SEARCH("Insert link here.",H309)))</formula>
    </cfRule>
  </conditionalFormatting>
  <conditionalFormatting sqref="H428">
    <cfRule type="containsText" dxfId="2" priority="6" operator="containsText" text="Insert link here.">
      <formula>NOT(ISERROR(SEARCH("Insert link here.",H428)))</formula>
    </cfRule>
  </conditionalFormatting>
  <conditionalFormatting sqref="H794">
    <cfRule type="containsText" dxfId="1" priority="2" operator="containsText" text="Insert link here.">
      <formula>NOT(ISERROR(SEARCH("Insert link here.",H794)))</formula>
    </cfRule>
  </conditionalFormatting>
  <conditionalFormatting sqref="H647">
    <cfRule type="containsText" dxfId="0" priority="1" operator="containsText" text="Insert link here.">
      <formula>NOT(ISERROR(SEARCH("Insert link here.",H647)))</formula>
    </cfRule>
  </conditionalFormatting>
  <hyperlinks>
    <hyperlink ref="H32:J34" r:id="rId1" display="Link to document" xr:uid="{4E451525-4FF0-D44C-AAAF-BFF2769569BF}"/>
    <hyperlink ref="H28:J30" r:id="rId2" display="Link to document" xr:uid="{4B0F4557-756B-EA42-9671-CF8694FBE2B0}"/>
    <hyperlink ref="H24:J26" r:id="rId3" display="Link to document" xr:uid="{2EED7296-6A35-2343-8D0A-082447C7F9B8}"/>
    <hyperlink ref="H533:J535" r:id="rId4" display="Link to document" xr:uid="{D48B1D7A-5880-C048-B976-390E6F0A8E5F}"/>
    <hyperlink ref="H578:J580" r:id="rId5" display="Link to document" xr:uid="{0AF713A6-4A49-DD4C-8579-31F8DA5AC53B}"/>
    <hyperlink ref="H794:J796" r:id="rId6" display="Link to document" xr:uid="{E82AC219-7495-2348-A6A8-DB54072F11BD}"/>
    <hyperlink ref="H36:J38" r:id="rId7" display="Link to document" xr:uid="{BB4C7E70-DD38-E14F-AA7E-DED5177AB22B}"/>
    <hyperlink ref="H40:J42" r:id="rId8" display="Link to document" xr:uid="{91A91878-BBD7-4B46-B2FB-710086A8528C}"/>
    <hyperlink ref="H360:J362" r:id="rId9" display="Link to document" xr:uid="{47011F35-5D09-9C4A-AF66-CF0481E195BA}"/>
    <hyperlink ref="H451:J453" r:id="rId10" display="Link to document" xr:uid="{180A158A-5E57-C94C-B56F-4164B6686280}"/>
    <hyperlink ref="H518:J520" r:id="rId11" display="Link to document" xr:uid="{40BACCF7-CB8C-544B-AD7F-43D33A06DED0}"/>
    <hyperlink ref="H615:J617" r:id="rId12" display="Link to document" xr:uid="{B7772487-1FFE-0F49-AD6A-B879C604E958}"/>
    <hyperlink ref="H728:J730" r:id="rId13" display="Link to document" xr:uid="{D04D3F82-23C3-1746-9CE4-BA681E7F535A}"/>
    <hyperlink ref="H753:J755" r:id="rId14" display="Link to document" xr:uid="{05A12D47-5CB6-084B-B38C-4C43B0D31502}"/>
    <hyperlink ref="H819:J821" r:id="rId15" display="Link to document" xr:uid="{D754D942-2735-F44C-9DE4-431F8D6738AA}"/>
    <hyperlink ref="H234:J236" r:id="rId16" display="Link to document" xr:uid="{EA08A44A-0EC6-1442-B108-B92780FA57BB}"/>
    <hyperlink ref="H44:J46" r:id="rId17" display="Link to document" xr:uid="{360A61E0-7175-1D4F-AFFF-3FF33D1B8D24}"/>
    <hyperlink ref="H218:J220" r:id="rId18" display="Link to document" xr:uid="{6159E736-4961-CB45-B9A7-CE49CCBD1B4A}"/>
    <hyperlink ref="H71:J73" r:id="rId19" display="Link to document" xr:uid="{3DDE182F-6A32-1A48-A859-A5DA2C48ADF1}"/>
    <hyperlink ref="H603:J605" r:id="rId20" display="Link to document" xr:uid="{E4371645-91CE-404F-A370-58A44742CC70}"/>
    <hyperlink ref="H87:J89" r:id="rId21" display="Link to document" xr:uid="{D616E75E-B7BD-0542-B40D-2C4D43EF450B}"/>
    <hyperlink ref="H144:J146" r:id="rId22" display="Link to document" xr:uid="{02AED3C7-6E78-6B4B-B9C5-0F8F05BEC38A}"/>
    <hyperlink ref="H195:J197" r:id="rId23" display="Link to document" xr:uid="{45288FC7-806C-5942-AE09-63FA39C2DC8B}"/>
    <hyperlink ref="H230:J232" r:id="rId24" display="Link to document" xr:uid="{07C04FAA-8941-8942-92AF-D1068BAEFED1}"/>
    <hyperlink ref="H249:J251" r:id="rId25" display="Link to document" xr:uid="{1E06765C-CBC7-0F49-8E2A-D2E0450C59E5}"/>
    <hyperlink ref="H305:J307" r:id="rId26" display="Link to document" xr:uid="{D943901C-8F3D-AC44-9340-A1CB82E5D2ED}"/>
    <hyperlink ref="H364:J366" r:id="rId27" display="Link to document" xr:uid="{961FB156-E294-E449-B428-4E2EF8F079D2}"/>
    <hyperlink ref="H478:J480" r:id="rId28" display="Link to document" xr:uid="{0FECE2AA-A22A-384A-83CC-09197F211E2A}"/>
    <hyperlink ref="H503:J505" r:id="rId29" display="Link to document" xr:uid="{2E3E7EFB-240F-2248-A2B1-58AC2C641BEA}"/>
    <hyperlink ref="H619:J621" r:id="rId30" display="Link to document" xr:uid="{0C1637D6-D380-9447-9F3D-A52EC8705F85}"/>
    <hyperlink ref="H67:J69" r:id="rId31" display="Link to document" xr:uid="{F0FEC403-BA3E-D14B-9A3A-187A7B1A9DB6}"/>
    <hyperlink ref="H332:J334" r:id="rId32" display="Link to document" xr:uid="{199B58B5-2083-7748-8223-5B4D6B5DF100}"/>
    <hyperlink ref="H75:J77" r:id="rId33" display="Link to document" xr:uid="{C9AC637A-D400-604E-9591-8D0CF41130E5}"/>
    <hyperlink ref="H91:J93" r:id="rId34" display="Link to document" xr:uid="{A49E30F9-8A16-4B40-8C2B-87F96C99C07B}"/>
    <hyperlink ref="I120:K122" r:id="rId35" display="Link to document" xr:uid="{0A5D47B0-33FB-DE4E-90AE-0613044192F9}"/>
    <hyperlink ref="H136:J138" r:id="rId36" display="Link to document" xr:uid="{C116BC45-D6C1-E44F-BF53-F3250CC5FFC1}"/>
    <hyperlink ref="H167:J169" r:id="rId37" display="Link to document" xr:uid="{543690A6-CB9B-1E47-A822-1E6205795CB2}"/>
    <hyperlink ref="H210:J212" r:id="rId38" display="Link to document" xr:uid="{DD6418B7-B05D-6B47-8216-D0F022E88872}"/>
    <hyperlink ref="H273:J275" r:id="rId39" display="Link to document" xr:uid="{D367BC52-8D13-0643-A17D-F167EE2E2ABE}"/>
    <hyperlink ref="H340:J342" r:id="rId40" display="Link to document" xr:uid="{F909D36B-B51B-CF4C-9794-EBEF2F3B5223}"/>
    <hyperlink ref="H558:J560" r:id="rId41" display="Link to document" xr:uid="{42532153-09ED-E347-B985-C57B3419D892}"/>
    <hyperlink ref="H607:J609" r:id="rId42" display="Link to document" xr:uid="{160CD2CC-F004-8F4E-A354-5D79A43873CD}"/>
    <hyperlink ref="H666:J668" r:id="rId43" display="Link to document" xr:uid="{2C11F0DC-C4E2-6442-B62C-30D3DC276BB1}"/>
    <hyperlink ref="H720:J722" r:id="rId44" display="Link to document" xr:uid="{4EC8F499-6649-1D44-B35D-664FE112C5C7}"/>
    <hyperlink ref="H782:J784" r:id="rId45" display="Link to document" xr:uid="{58D71FE7-ED90-4B44-8A76-C10C96FEDE5C}"/>
    <hyperlink ref="H811:J813" r:id="rId46" display="Link to document" xr:uid="{41B8BD75-38D0-B845-8189-5B45E9ABA4BE}"/>
    <hyperlink ref="H846:J848" r:id="rId47" display="Link to document" xr:uid="{76F25706-5004-F147-AFD9-33A6961FE377}"/>
    <hyperlink ref="H873:J875" r:id="rId48" display="Link to document" xr:uid="{9A8FEA7D-7B13-454F-B762-6026DF7E73C8}"/>
    <hyperlink ref="H148:J150" r:id="rId49" display="Link to document" xr:uid="{65E6E215-23D2-4943-A942-6E391672A28C}"/>
    <hyperlink ref="H253:J255" r:id="rId50" display="Link to document" xr:uid="{67B24C52-C64C-434A-AAB2-F5FC45D963CF}"/>
    <hyperlink ref="H368:J370" r:id="rId51" display="Link to document" xr:uid="{03966509-0992-1242-9263-71F57170E7EC}"/>
    <hyperlink ref="H459:J461" r:id="rId52" display="Link to document" xr:uid="{E3CD9460-6E13-7B45-B820-26D021256589}"/>
    <hyperlink ref="H522:J524" r:id="rId53" display="Link to document" xr:uid="{FED6EAD6-93B7-2A4B-865F-216E2E863FD9}"/>
    <hyperlink ref="H586:J588" r:id="rId54" display="Link to document" xr:uid="{FC813B3C-6748-8243-93AB-0625CE126D9C}"/>
    <hyperlink ref="H736:J738" r:id="rId55" display="Link to document" xr:uid="{57F86C48-0912-AA4C-891D-596D6737C8CC}"/>
    <hyperlink ref="H757:J759" r:id="rId56" display="Link to document" xr:uid="{B4F7B921-A088-674C-813B-C1A58B7FC0DA}"/>
    <hyperlink ref="H798:J800" r:id="rId57" display="Link to document" xr:uid="{1237C9DA-2F69-C14A-920E-B6FC803AF803}"/>
    <hyperlink ref="H893:J895" r:id="rId58" display="Link to document" xr:uid="{3D4B86D4-83E1-AC42-8E80-614786C83174}"/>
    <hyperlink ref="H171:J173" r:id="rId59" display="Link to document" xr:uid="{8EA91B81-E5FA-3E49-A442-61F881DC0D6F}"/>
    <hyperlink ref="H199:J201" r:id="rId60" display="Link to document" xr:uid="{DEEE0148-ED1F-DC45-9499-FF7A912E78EF}"/>
    <hyperlink ref="H179:J181" r:id="rId61" display="Link to document" xr:uid="{7D4C8D8F-4867-A54A-B1C7-DAD27D6DF2E1}"/>
    <hyperlink ref="H183:J185" r:id="rId62" display="Link to document" xr:uid="{B9448B6F-ECBC-4541-A228-4478D5B1A24D}"/>
    <hyperlink ref="H187:J189" r:id="rId63" display="Link to document" xr:uid="{06A383D7-01DA-4A48-BF06-20338A5B51E6}"/>
    <hyperlink ref="H191:J193" r:id="rId64" display="Link to document" xr:uid="{31EAE5C6-3DA0-7F4D-87DE-6301836DE2F5}"/>
    <hyperlink ref="H226:J228" r:id="rId65" display="Link to document" xr:uid="{B4C71E64-7A06-1A43-B458-3E8190952595}"/>
    <hyperlink ref="H281:J283" r:id="rId66" display="Link to document" xr:uid="{46DB36BD-0C1B-5F4C-89D3-336EC042CECC}"/>
    <hyperlink ref="H289:J291" r:id="rId67" display="Link to document" xr:uid="{1E69B485-B490-E94A-A47E-FACCA7538297}"/>
    <hyperlink ref="H293:J295" r:id="rId68" display="Link to document" xr:uid="{BC021499-E44A-2C4B-B0C6-EA687B4AC971}"/>
    <hyperlink ref="H301:J303" r:id="rId69" display="Link to document" xr:uid="{E2DB8BB7-8B66-9147-B78C-3C3FD253BB91}"/>
    <hyperlink ref="H416:J418" r:id="rId70" display="Link to document" xr:uid="{6BFD5528-43AA-F246-9D4C-D7E95C9BF701}"/>
    <hyperlink ref="H541:J543" r:id="rId71" display="Link to document" xr:uid="{7089D64F-D842-7543-8A13-6A0E1239EE82}"/>
    <hyperlink ref="H570:J572" r:id="rId72" display="Link to document" xr:uid="{24332FC2-490C-F642-A67A-0A6E0D3ADBBF}"/>
    <hyperlink ref="H678:J680" r:id="rId73" display="Link to document" xr:uid="{9A84BF91-BD86-AA4C-B81F-A4B92C493E12}"/>
    <hyperlink ref="H697:J699" r:id="rId74" display="Link to document" xr:uid="{BA46A090-9821-9040-8BD9-4591506F4175}"/>
    <hyperlink ref="H881:J883" r:id="rId75" display="Link to document" xr:uid="{1E4D022B-B08E-864A-9C39-5A21279C1541}"/>
    <hyperlink ref="H206:J208" r:id="rId76" display="Link to document" xr:uid="{5BDD9DFB-D3ED-3045-B341-A4BC48313C11}"/>
    <hyperlink ref="H269:J271" r:id="rId77" display="Link to document" xr:uid="{40D9A86D-FFA9-F346-87F2-F9EE1E932C58}"/>
    <hyperlink ref="H392:J394" r:id="rId78" display="Link to document" xr:uid="{033CAB31-137C-D344-BF82-C3C3626B331D}"/>
    <hyperlink ref="H774:J776" r:id="rId79" display="Link to document" xr:uid="{D73D073C-ABDB-A04F-98F3-1727FF63350E}"/>
    <hyperlink ref="H277:J279" r:id="rId80" display="Link to document" xr:uid="{0F16C3ED-C5F8-4949-9943-AAD0E0A2C148}"/>
    <hyperlink ref="H537:J539" r:id="rId81" display="Link to document" xr:uid="{194C4777-AAA9-7E42-B878-0EC4131F980C}"/>
    <hyperlink ref="H344:J346" r:id="rId82" display="Link to document" xr:uid="{BB251BF7-A3F2-B841-BBB2-F13EA938A4AF}"/>
    <hyperlink ref="H474:J476" r:id="rId83" display="Link to document" xr:uid="{E6A4DC46-546B-834E-9A5B-488801389DE3}"/>
    <hyperlink ref="H328:J330" r:id="rId84" display="Link to document" xr:uid="{24A9CCC0-FDED-6442-88B5-679E22D32F28}"/>
    <hyperlink ref="H348:J350" r:id="rId85" display="Link to document" xr:uid="{BDC1B22E-3130-D04B-A200-FA9600618378}"/>
    <hyperlink ref="H336:J338" r:id="rId86" display="Link to document" xr:uid="{A2C1AB3B-6F58-244B-B395-BF8981DFC385}"/>
    <hyperlink ref="H424:J426" r:id="rId87" display="Link to document" xr:uid="{D9B700FB-C4DE-594E-9AE0-37A6EDDEE563}"/>
    <hyperlink ref="H404:J406" r:id="rId88" display="Link to document" xr:uid="{0DE9A381-33C5-8440-8A14-CB725D91E2B5}"/>
    <hyperlink ref="H439:J441" r:id="rId89" display="Link to document" xr:uid="{0A514317-7F31-564A-A0D8-B8981357ACAF}"/>
    <hyperlink ref="H443:J445" r:id="rId90" display="Link to document" xr:uid="{6F0CCC21-DC6A-0542-82A8-FAC983908256}"/>
    <hyperlink ref="H510:J512" r:id="rId91" display="Link to document" xr:uid="{FA34C66B-C621-C147-9BDA-9AC8FC01F5B1}"/>
    <hyperlink ref="H590:J592" r:id="rId92" display="Link to document" xr:uid="{F0DE23BB-8460-6744-831F-7D4DBD9E0985}"/>
    <hyperlink ref="H574:J576" r:id="rId93" display="Link to document" xr:uid="{65C6BB54-19A6-574C-B81D-F5FA82BF32C3}"/>
    <hyperlink ref="H627:J629" r:id="rId94" display="Link to document" xr:uid="{F1E26D0B-F1C7-9443-8EDF-6D9E4B99C500}"/>
    <hyperlink ref="H701:J703" r:id="rId95" display="Link to document" xr:uid="{6A1BC729-76FD-F745-BE95-D438403BA1AE}"/>
    <hyperlink ref="H749:J751" r:id="rId96" display="Link to document" xr:uid="{1B1126D8-A4B8-874E-A019-7EF97A4B5177}"/>
    <hyperlink ref="H897:J899" r:id="rId97" display="Link to document" xr:uid="{A524C9B4-AB7E-0348-9A2B-35A2D3A3EF00}"/>
    <hyperlink ref="H761:J763" r:id="rId98" display="Link to document" xr:uid="{6941E7E5-5C8F-754C-9560-228421B8A549}"/>
    <hyperlink ref="H163:J165" r:id="rId99" display="Link to document" xr:uid="{1A9B2DAC-240D-6441-9E35-60EC719AA882}"/>
    <hyperlink ref="H549:J551" r:id="rId100" display="Link to document" xr:uid="{5CDBE39E-55ED-664A-BD5E-3A1B4C707287}"/>
    <hyperlink ref="H545:J547" r:id="rId101" display="Link to document" xr:uid="{F15F1C49-E224-A041-A2DC-4EBB478B6F86}"/>
    <hyperlink ref="H623:J625" r:id="rId102" display="Link to document" xr:uid="{3CFC4E0E-F2F4-2646-BE84-27E652DB7780}"/>
    <hyperlink ref="H297:J299" r:id="rId103" display="Link to document" xr:uid="{B2BBA172-8989-BF45-9C62-D9545B63D3DA}"/>
    <hyperlink ref="B18:Q18" location="'3. Community Representation'!A1" display="Community Representation" xr:uid="{2390A142-AA1F-634B-935C-7D0702922603}"/>
    <hyperlink ref="B15:Q16" location="'2. Pre-Conditions Overview'!A1" display="Pre-conditions " xr:uid="{8337A3E6-B926-3A46-A3DF-4E5D8EB7A1CF}"/>
    <hyperlink ref="B53:Q53" location="'4.  Gender'!A1" display="Gender" xr:uid="{A5609234-6CA7-CA42-AAD2-20CC4DF96D8A}"/>
    <hyperlink ref="E6:F7" location="'1. Start Page'!A1" display="Overview" xr:uid="{45F4AB51-0B06-6A4A-8155-A97B6435FE69}"/>
    <hyperlink ref="I6:K7" location="'14. Prerequisite Steps 1-3'!A1" display="Prerequisites" xr:uid="{4E977BFA-92AE-AA40-B0A5-84A4FCB37FA7}"/>
    <hyperlink ref="G6:H7" location="'2. Enabling Conditions Overview'!A1" display="Enabling Conditions" xr:uid="{F481A438-E528-424E-B019-512B948B0742}"/>
    <hyperlink ref="L6:N7" location="'15. Step 4. Consideration'!A1" display="Implementation" xr:uid="{87DD77D2-D3DD-3D48-B68B-4EC1ADD23237}"/>
    <hyperlink ref="B96:Q96" location="'5. Marginalized &amp; Vulnerable'!A1" display="Marginalised and Vulnerable Groups " xr:uid="{B596712B-1B30-E841-8874-E5464C6593FE}"/>
    <hyperlink ref="B153:Q153" location="'6. Institutional Capacity'!A1" display="Institutional Capacity" xr:uid="{1811D088-627B-4E5A-8632-B1E5E443DDEE}"/>
    <hyperlink ref="B204:Q204" location="'7. Technical Capacity'!A1" display="Technical Knowledge &amp; Capacity" xr:uid="{1F9F9756-7F8B-4A16-A0A8-DB2ED65DB473}"/>
    <hyperlink ref="B239:Q239" location="'8. Multi-Stakeholder Working'!A1" display="Multi-Stakeholder Working Group" xr:uid="{15D37B55-C389-4E92-B387-767EC357581A}"/>
    <hyperlink ref="B262:Q262" location="'9. Cross-Cultural Understanding'!A1" display="Cross-Cultural Understanding" xr:uid="{2BB2B426-D78E-497B-A84B-2C2D9EABDA85}"/>
    <hyperlink ref="B314:Q314" location="'10. Collaborative Design'!A1" display="Collaborative Design of FPIC Process" xr:uid="{2CBD3CEE-EDF2-46FA-B144-AFCBD92F0915}"/>
    <hyperlink ref="B377:Q377" location="'11. Policies &amp; Procedures'!A1" display="Policies and Procedures" xr:uid="{32E09AF0-34D6-441F-BB91-903B3DE4A923}"/>
    <hyperlink ref="B437:Q437" location="'12. Dedicated Personnel'!A1" display="Dedicated Personnel" xr:uid="{8C6F30A3-0467-4D16-9AF5-364012897F47}"/>
    <hyperlink ref="B464:Q464" location="'13. Recognition of Customary'!A1" display="Recognition of Customary Systems" xr:uid="{25148326-3DF1-4D9C-8179-2143B6F3F307}"/>
    <hyperlink ref="B554:Q554" location="'14. Prerequisite Steps 1-3'!H143" display="3. Establish who are the rights holders to FPIC" xr:uid="{D83E019B-05A0-4707-993D-44BDE4175F7B}"/>
    <hyperlink ref="B599:Q599" location="'15. Step 4. Consideration'!I12" display="4. Establish the wllingness of potentially affected rights-holders to consider the proposed project" xr:uid="{08BCAB27-DC6A-49FA-83CD-A3E961A20E15}"/>
    <hyperlink ref="B636:Q636" location="'16. Step 5. Impact Assessment'!A1" display="5. Establish how the proposed project may impact affected rights-holders" xr:uid="{64E4F8EB-E39E-4D3E-B222-065413C24709}"/>
    <hyperlink ref="B741:Q741" location="'17. Step 6. Willingness'!A1" display="6. Establish if the community wants to enter into negotiations" xr:uid="{C280BA39-A2EB-4DAA-AC71-BF52508BDCD8}"/>
    <hyperlink ref="B770:Q770" location="'18. Step 7. Negotiations'!A1" display="7. Negotiating an agreement" xr:uid="{88E75BF6-71A9-4726-BC82-59ECC682DE41}"/>
    <hyperlink ref="B807:Q807" location="'19. Step 8. Sustainability'!A1" display="8. Establish how sustainable the FPIC process is" xr:uid="{D46552A1-3413-445F-A0C9-5AC047892035}"/>
    <hyperlink ref="B488:Q489" location="'14. Prerequisite Steps 1-3'!A1" display="Enabling Conditions" xr:uid="{F2CDD95E-D558-4540-9849-67BB42188A53}"/>
    <hyperlink ref="B555" location="'14. Prerequisite Steps 1-3'!H144" display="3.1 Rights-holder mapping" xr:uid="{F8A16E09-A49C-4A81-B4DB-44408AB83F4E}"/>
    <hyperlink ref="B531" location="'14. Prerequisite Steps 1-3'!A1" display="2.2 International standards" xr:uid="{C675F880-154F-4B16-9233-8B8D65696C18}"/>
    <hyperlink ref="B601" location="'15. Step 4. Consideration'!H14" display="4.1 Project Considerations" xr:uid="{69D18768-2D11-4767-B53E-7DCC26FFF589}"/>
    <hyperlink ref="B664" location="'16. Step 5. Impact Assessment'!H14" display="5.1 Social, environmental, cultural and human rights impact evaluation design  " xr:uid="{905B8959-CF8F-4D7C-9AB7-76E88A4E1006}"/>
    <hyperlink ref="B691" location="'16. Step 5. Impact Assessment'!A1" display="5.2 Social, environmental, cultural, and human rights impact evaluation implementation" xr:uid="{052568F6-6FCD-4144-9BC9-6E6DD9B4F6BA}"/>
    <hyperlink ref="B718" location="'16. Step 5. Impact Assessment'!A1" display="5.3 Communicating potential social, environmental, cultural, and human rights impacts" xr:uid="{55CCBC93-001D-486C-81C3-BBD898515CCB}"/>
    <hyperlink ref="B743" location="'17. Step 6. Willingness'!H14" display="6.1 Establish that the community is willing to enter into negotiations." xr:uid="{156BA21F-28B6-44F6-B344-792A1AD19E90}"/>
    <hyperlink ref="B809" location="'19. Step 8. Sustainability'!H14" display="8.1 Ongoing dialogue " xr:uid="{9FBC5E17-68F4-4F75-A390-2E4E4F5BEBEE}"/>
    <hyperlink ref="B828" location="'19. Step 8. Sustainability'!H50" display="8.2 Monitoring and evaluation" xr:uid="{C8C44ADA-8BF4-4BFF-A3C5-E9DD1BA2E6E5}"/>
    <hyperlink ref="B872" location="'19. Step 8. Sustainability'!H82" display="8.3 Grievance and remediation mechanism" xr:uid="{AFD4DBE7-C813-4767-8A49-0E7BF8556E09}"/>
    <hyperlink ref="O1:P2" location="'READ FIRST User Guide'!A1" display="User Guide" xr:uid="{3376ACC7-15E5-2C4C-A02C-849B253BBC97}"/>
    <hyperlink ref="O3:P4" location="Glossary!A1" display="Glossary" xr:uid="{AE8E576F-0471-104E-AA81-1623010C3F45}"/>
    <hyperlink ref="H59:J61" r:id="rId104" display="Link to document" xr:uid="{925EB71B-F28A-1F48-8170-AA2649ED7BED}"/>
    <hyperlink ref="H55:J57" r:id="rId105" display="Link to document" xr:uid="{985893BD-8913-414A-8F09-D7070528D9BF}"/>
    <hyperlink ref="H106:J108" r:id="rId106" display="Link to document" xr:uid="{88EBFB49-799B-FD49-8930-020D389945B4}"/>
    <hyperlink ref="H102:J104" r:id="rId107" display="Link to document" xr:uid="{FD1AF67A-EDCC-054F-850E-776F85FA48C6}"/>
    <hyperlink ref="H98:J100" r:id="rId108" display="Link to document" xr:uid="{65C1BDCE-B9EB-E547-AE8D-C35495F3D365}"/>
    <hyperlink ref="H116:J118" r:id="rId109" display="Link to document" xr:uid="{FE73AC34-84C2-B645-B451-0F7B4ADCC46B}"/>
    <hyperlink ref="H110:J112" r:id="rId110" display="Link to document" xr:uid="{789C8EF2-6F8C-A541-A2B6-FB24A50AF4A4}"/>
    <hyperlink ref="H155:J157" r:id="rId111" display="Link to document" xr:uid="{52625CCD-A533-E94F-855C-A0ECD03F4952}"/>
    <hyperlink ref="H432:J434" r:id="rId112" display="Link to document" xr:uid="{D5643C55-4D1E-0841-AEB3-CFC4398D3938}"/>
    <hyperlink ref="H383:J385" r:id="rId113" display="Link to document" xr:uid="{DB32E78C-FD35-944F-8E3C-6DB6234BEE51}"/>
    <hyperlink ref="H647:J649" r:id="rId114" display="Link to document" xr:uid="{1D392D09-8882-B944-93B1-C238D160FB9A}"/>
    <hyperlink ref="H638:J640" r:id="rId115" display="Link to document" xr:uid="{2827E500-31F9-4A4F-B6DA-C0BDEFA0CE60}"/>
    <hyperlink ref="H651:J653" r:id="rId116" display="Link to document" xr:uid="{46C288F7-7851-6E4F-BE83-F273ED4865F1}"/>
    <hyperlink ref="H655:J657" r:id="rId117" display="Link to document" xr:uid="{E35A6BD5-0001-E14C-BE84-549284539408}"/>
    <hyperlink ref="H642:J645" r:id="rId118" display="Link to document" xr:uid="{9FA4CDA5-8179-B54D-B4F1-CE172A5AE36D}"/>
    <hyperlink ref="H316:J318" r:id="rId119" display="Link to document" xr:uid="{EA0869C0-0449-BA4A-82C0-4FDB24373C14}"/>
    <hyperlink ref="H320:J322" r:id="rId120" display="Link to document" xr:uid="{01A0F2FC-D620-A645-BC53-FAF396CFA221}"/>
    <hyperlink ref="H379:J381" r:id="rId121" display="Link to document" xr:uid="{8DB7A922-5053-6147-AC68-F2E6D232E2B8}"/>
    <hyperlink ref="H388:J390" r:id="rId122" display="Link to document" xr:uid="{C96B777C-E69E-3341-AFD0-59FE874191A6}"/>
    <hyperlink ref="H834:J836" r:id="rId123" display="Link to document" xr:uid="{A22E00AE-8E66-F343-B60F-FC0143AA585B}"/>
    <hyperlink ref="H830:J832" r:id="rId124" display="Link to document" xr:uid="{4153AAD3-A21F-2647-9639-0A56D840CE4E}"/>
    <hyperlink ref="H838:J840" r:id="rId125" display="Link to document" xr:uid="{3EB2B52C-341D-EF4F-8CF8-86B39C840061}"/>
    <hyperlink ref="H842:J844" r:id="rId126" display="Link to document" xr:uid="{D9081782-5346-3943-BF3F-41631A5064D8}"/>
    <hyperlink ref="H659:J661" r:id="rId127" display="Link to document" xr:uid="{A8467F9B-1C5D-3A48-8CDE-C929FACAECBF}"/>
    <hyperlink ref="H264:J267" r:id="rId128" display="Link to document" xr:uid="{1C62DAFA-F468-9347-BA3A-C7B42CF6B54D}"/>
    <hyperlink ref="H20:J22" r:id="rId129" display="Link to document" xr:uid="{7B7C3C74-A606-944F-AFE4-AD9F9C9627E7}"/>
    <hyperlink ref="H79:J81" r:id="rId130" display="Link to document" xr:uid="{58A4AE28-5A3C-C345-951E-28568DB3506C}"/>
    <hyperlink ref="H175:J177" r:id="rId131" display="Link to document" xr:uid="{8B13E48C-8B60-ED43-9BFF-B4A9C9A781D7}"/>
    <hyperlink ref="H566:J568" r:id="rId132" display="Link to document" xr:uid="{15BED9D2-0BC8-AD46-A178-4CB3BE5A0EBD}"/>
    <hyperlink ref="H674:J676" r:id="rId133" display="Link to document" xr:uid="{A3AC1306-5074-6845-A86E-EF89681397E9}"/>
    <hyperlink ref="H790:J792" r:id="rId134" display="Link to document" xr:uid="{29F1D345-30D8-4B47-A373-FEA76C8361F5}"/>
    <hyperlink ref="H815:J817" r:id="rId135" display="Link to document" xr:uid="{19BA0EE4-AC94-2844-A4F0-38F89D2AD1C8}"/>
    <hyperlink ref="H854:J856" r:id="rId136" display="Link to document" xr:uid="{7663DFDC-C9C8-774E-9407-D51E8452FB77}"/>
    <hyperlink ref="H63:J65" r:id="rId137" display="Link to document" xr:uid="{D73CF61A-1A15-3243-A8EB-9C04E1F240C3}"/>
    <hyperlink ref="H120:J122" r:id="rId138" display="Link to document" xr:uid="{E1B5FBD8-6408-BC47-BEDA-E791DF420455}"/>
    <hyperlink ref="H241:J243" r:id="rId139" display="Link to document" xr:uid="{1A527586-1397-4E4F-A3F0-06A8449DD0BC}"/>
    <hyperlink ref="H324:J326" r:id="rId140" display="Link to document" xr:uid="{9EB92CC7-B438-154E-A50F-50CB5560B926}"/>
    <hyperlink ref="H400:J402" r:id="rId141" display="Link to document" xr:uid="{9175CF69-A53F-4043-9423-9EE8B7118C81}"/>
    <hyperlink ref="H140:J142" r:id="rId142" display="Link to document" xr:uid="{4D591CD1-F6FC-2641-9E91-FAC85A1F9316}"/>
    <hyperlink ref="H356:J358" r:id="rId143" display="Link to document" xr:uid="{355D5271-F42C-334A-8486-71B32145A2E8}"/>
    <hyperlink ref="H420:J422" r:id="rId144" display="Link to document" xr:uid="{42F42E44-B658-5047-9766-9AAD1D9548FF}"/>
    <hyperlink ref="H455:J457" r:id="rId145" display="Link to document" xr:uid="{F08D8B86-E1AA-684D-A6C3-AE0ABF73B399}"/>
    <hyperlink ref="H582:J584" r:id="rId146" display="Link to document" xr:uid="{DD026A5E-857B-8D43-9961-645D2341DF78}"/>
    <hyperlink ref="H682:J684" r:id="rId147" display="Link to document" xr:uid="{81A0CB30-9C32-6D48-9B5F-8994344A716D}"/>
    <hyperlink ref="H705:J707" r:id="rId148" display="Link to document" xr:uid="{6C3051BC-011B-DD42-A650-2B146C9A74BF}"/>
    <hyperlink ref="H724:J726" r:id="rId149" display="Link to document" xr:uid="{FF226404-A772-1042-882A-109C047D4679}"/>
    <hyperlink ref="H858:J860" r:id="rId150" display="Link to document" xr:uid="{2531AEA3-D59C-6C4F-91DC-DCBAB7D9926D}"/>
    <hyperlink ref="H885:J887" r:id="rId151" display="Link to document" xr:uid="{DEB6BFCC-399A-AE43-A0C3-4DF407F05B97}"/>
    <hyperlink ref="H128:J130" r:id="rId152" display="Link to document" xr:uid="{F10B307F-0092-5E47-B2BF-596C22F5A066}"/>
    <hyperlink ref="H159:J161" r:id="rId153" display="Link to document" xr:uid="{5031BC4C-165B-5B40-B14E-3E5323E388A8}"/>
    <hyperlink ref="H466:J468" r:id="rId154" display="Link to document" xr:uid="{EFED9841-9B31-AF44-B233-4ACB71F0D81C}"/>
    <hyperlink ref="H709:J711" r:id="rId155" display="Link to document" xr:uid="{F3784C48-5987-0C4E-9303-9AB01C1B6106}"/>
    <hyperlink ref="H732:J734" r:id="rId156" display="Link to document" xr:uid="{6DFB14BC-E927-714B-B28D-538947E4315F}"/>
    <hyperlink ref="H889:J891" r:id="rId157" display="Link to document" xr:uid="{339995E3-224F-024C-8B21-B026A7834326}"/>
    <hyperlink ref="H862:J864" r:id="rId158" display="Link to document" xr:uid="{3FE2111E-E5A6-8F4F-92FC-EC19F89EC577}"/>
    <hyperlink ref="H124:J126" r:id="rId159" display="Link to document" xr:uid="{5FE1CF46-A3F2-1B46-9110-9355FBC276ED}"/>
    <hyperlink ref="H396:J398" r:id="rId160" display="Link to document" xr:uid="{07658464-DF2C-5C44-965A-F523E77C56A3}"/>
    <hyperlink ref="H778:J780" r:id="rId161" display="Link to document" xr:uid="{AE1CF518-5FA6-4E4F-9D2A-4FF08F246351}"/>
    <hyperlink ref="H83:J85" r:id="rId162" display="Link to document" xr:uid="{A94AC414-31F8-2A4E-BF4C-B1331EA7AF44}"/>
    <hyperlink ref="H132:J134" r:id="rId163" display="Link to document" xr:uid="{AFD9811C-C2A6-BC45-9F98-8382567A1682}"/>
    <hyperlink ref="H408:J410" r:id="rId164" display="Link to document" xr:uid="{E9FAE3FF-80BB-A445-A7D4-E4069B88E313}"/>
    <hyperlink ref="H214:J216" r:id="rId165" display="Link to document" xr:uid="{F53289D5-244C-BF49-B276-F0459946ADAF}"/>
    <hyperlink ref="H245:J247" r:id="rId166" display="Link to document" xr:uid="{D8560416-1F62-C34A-A553-1EFE24038CB1}"/>
    <hyperlink ref="H352:J354" r:id="rId167" display="Link to document" xr:uid="{675F41DB-E498-C247-A3A0-1ACD360ECC58}"/>
    <hyperlink ref="H412:J414" r:id="rId168" display="Link to document" xr:uid="{FC22A8D3-6C0D-774B-BB50-071687909C10}"/>
    <hyperlink ref="H447:J449" r:id="rId169" display="Link to document" xr:uid="{F58F6563-5D4C-E14F-92AC-F602B9D09EA3}"/>
    <hyperlink ref="H470:J472" r:id="rId170" display="Link to document" xr:uid="{7A265B0E-C4A1-E24C-B039-CFFEAD1046DC}"/>
    <hyperlink ref="H495:J497" r:id="rId171" display="Link to document" xr:uid="{D251B001-B5B2-5F4D-8CB0-37B78FDCF674}"/>
    <hyperlink ref="H514:J516" r:id="rId172" display="Link to document" xr:uid="{0D1E37B1-ECCB-5240-A01F-2412C7E519BD}"/>
    <hyperlink ref="H562:J564" r:id="rId173" display="Link to document" xr:uid="{C62EE111-8BC4-144C-AAA2-73CECE93403E}"/>
    <hyperlink ref="H611:J613" r:id="rId174" display="Link to document" xr:uid="{6579AEAD-4429-2946-B6A1-41785ABEC5B6}"/>
    <hyperlink ref="H670:J672" r:id="rId175" display="Link to document" xr:uid="{ADE52686-03E3-4C42-AAD1-80DCD9D5ABD2}"/>
    <hyperlink ref="H693:J695" r:id="rId176" display="Link to document" xr:uid="{A31B305C-FE2A-C344-BDF9-A3E6AD5DCD17}"/>
    <hyperlink ref="H745:J747" r:id="rId177" display="Link to document" xr:uid="{B953E575-0DB2-614D-986E-AF46F8917395}"/>
    <hyperlink ref="H786:J788" r:id="rId178" display="Link to document" xr:uid="{3CCC0A34-001E-504D-B787-A3C6288A4940}"/>
    <hyperlink ref="H850:J852" r:id="rId179" display="Link to document" xr:uid="{8E35CDFD-9C45-DB49-BB40-5ECD9006FB5D}"/>
    <hyperlink ref="H877:J879" r:id="rId180" display="Link to document" xr:uid="{7655B393-4D8D-A741-A6C6-F36A0BE12832}"/>
    <hyperlink ref="H222:J224" r:id="rId181" display="Link to document" xr:uid="{0782BC2F-D8A4-2B4F-A41B-CB6B641A43CF}"/>
    <hyperlink ref="H285:J287" r:id="rId182" display="Link to document" xr:uid="{466FBB5B-9F5E-464B-AA0D-A21259DCBB52}"/>
    <hyperlink ref="H428:J430" r:id="rId183" display="Link to document" xr:uid="{5FF37BE8-9477-D347-A7A6-0BE1D3DC2C84}"/>
    <hyperlink ref="H482:J484" r:id="rId184" display="Link to document" xr:uid="{8B13B38A-FDCD-2B4A-AF99-5B67492FF07F}"/>
    <hyperlink ref="H526:J528" r:id="rId185" display="Link to document" xr:uid="{11F03005-E3D0-5E47-AA61-C92AA53B6D2F}"/>
    <hyperlink ref="H257:J259" r:id="rId186" display="Link to document" xr:uid="{A573CA2D-1641-C542-83F8-D1E254D93308}"/>
    <hyperlink ref="H309:J311" r:id="rId187" display="Link to document" xr:uid="{B4387DB1-A967-934E-AF34-4B11DAA6F531}"/>
    <hyperlink ref="H372" r:id="rId188" display="https://responsiblemining.net/wp-content/uploads/2018/07/IRMA_STANDARD_v.1.0_FINAL_2018-1.pdf" xr:uid="{F2726140-90FD-E145-9D35-DE3999545490}"/>
    <hyperlink ref="H631" r:id="rId189" display="https://responsiblemining.net/wp-content/uploads/2018/07/IRMA_STANDARD_v.1.0_FINAL_2018-1.pdf" xr:uid="{3AA56EDE-0A5D-964F-BCCC-4700E019FBB7}"/>
    <hyperlink ref="H686" r:id="rId190" display="https://responsiblemining.net/wp-content/uploads/2018/07/IRMA_STANDARD_v.1.0_FINAL_2018-1.pdf" xr:uid="{4619DB33-7CED-F74D-84CA-7A0603934112}"/>
    <hyperlink ref="H713" r:id="rId191" display="https://responsiblemining.net/wp-content/uploads/2018/07/IRMA_STANDARD_v.1.0_FINAL_2018-1.pdf" xr:uid="{1AF86972-AA17-EB44-839D-A6072B49BAE7}"/>
    <hyperlink ref="H765" r:id="rId192" display="https://responsiblemining.net/wp-content/uploads/2018/07/IRMA_STANDARD_v.1.0_FINAL_2018-1.pdf" xr:uid="{97A711B5-8ADC-3743-9B98-7D3AC907AE3A}"/>
    <hyperlink ref="H802" r:id="rId193" display="https://responsiblemining.net/wp-content/uploads/2018/07/IRMA_STANDARD_v.1.0_FINAL_2018-1.pdf" xr:uid="{3AE04EC1-56B5-6C48-BEFB-829449644551}"/>
    <hyperlink ref="H823" r:id="rId194" display="https://responsiblemining.net/wp-content/uploads/2018/07/IRMA_STANDARD_v.1.0_FINAL_2018-1.pdf" xr:uid="{5DE6A32F-EFA0-BB40-B163-CA07D7354620}"/>
    <hyperlink ref="H866" r:id="rId195" display="https://responsiblemining.net/wp-content/uploads/2018/07/IRMA_STANDARD_v.1.0_FINAL_2018-1.pdf" xr:uid="{0AA89EAC-F2C2-2B4B-8DE8-2E6A408DC013}"/>
    <hyperlink ref="H499:J501" r:id="rId196" display="Link to document" xr:uid="{3B0D8F03-1EBE-9A48-8F46-30AF8695134A}"/>
    <hyperlink ref="B772" location="'18. Step 7. Negotiations'!A1" display="7.1 Agreement negotiation" xr:uid="{F9D38297-0AA1-49A1-A170-1010E0059ADE}"/>
    <hyperlink ref="B508:Q508" location="'14. Prerequisite Steps 1-3'!H32" display="2. Establish the project developer's obligation to achieve FPIC" xr:uid="{027FE75F-6F3E-47E5-9748-3FEAE38A6868}"/>
    <hyperlink ref="B493" location="'14. Prerequisite Steps 1-3'!H22" display="1.1 Project definition" xr:uid="{2CD062C9-1BD0-4590-B741-8D16EEBB2A1D}"/>
    <hyperlink ref="B491:Q491" location="'14. Prerequisite Steps 1-3'!H22" display="1. Establish the scope of the project" xr:uid="{07A9A394-2ED6-41F7-A054-0D2DECCBE4BB}"/>
    <hyperlink ref="B531:D531" location="'14. Prerequisite Steps 1-3'!H55" display="2.2 International standards" xr:uid="{6C7552B4-986E-4EB6-918E-ED7DA3F946D9}"/>
    <hyperlink ref="B555:D555" location="'14. Prerequisite Steps 1-3'!H144" display="3.1 Rights-holder mapping" xr:uid="{842054D7-A68C-485A-9A4B-516E4D51208A}"/>
  </hyperlinks>
  <pageMargins left="0.7" right="0.7" top="0.75" bottom="0.75" header="0.3" footer="0.3"/>
  <pageSetup orientation="portrait" horizontalDpi="300" verticalDpi="300" r:id="rId197"/>
  <drawing r:id="rId19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dimension ref="A1:S67"/>
  <sheetViews>
    <sheetView showGridLines="0" showRowColHeaders="0" topLeftCell="A64" zoomScaleNormal="100" workbookViewId="0">
      <selection activeCell="R63" sqref="R63"/>
    </sheetView>
  </sheetViews>
  <sheetFormatPr baseColWidth="10" defaultColWidth="10.83203125" defaultRowHeight="16" zeroHeight="1" x14ac:dyDescent="0.2"/>
  <cols>
    <col min="1" max="1" width="3.6640625" style="26" customWidth="1"/>
    <col min="2" max="4" width="10.83203125" style="26" customWidth="1"/>
    <col min="5" max="5" width="13.33203125" style="26" customWidth="1"/>
    <col min="6" max="7" width="10.83203125" style="26" customWidth="1"/>
    <col min="8" max="8" width="33.33203125" style="26" customWidth="1"/>
    <col min="9" max="9" width="10.83203125" style="26" customWidth="1"/>
    <col min="10" max="10" width="8.1640625" style="26" customWidth="1"/>
    <col min="11" max="16" width="10.83203125" style="26" customWidth="1"/>
    <col min="17" max="17" width="29.83203125" style="26" customWidth="1"/>
    <col min="18" max="18" width="12.5" style="26" customWidth="1"/>
    <col min="19" max="19" width="2" style="26" customWidth="1"/>
    <col min="20" max="16384" width="10.83203125" style="26"/>
  </cols>
  <sheetData>
    <row r="1" spans="1:19" x14ac:dyDescent="0.2">
      <c r="A1" s="19"/>
      <c r="B1" s="20"/>
      <c r="C1" s="21"/>
      <c r="D1" s="20"/>
      <c r="E1" s="21"/>
      <c r="F1" s="20"/>
      <c r="G1" s="21"/>
      <c r="H1" s="20"/>
      <c r="I1" s="21"/>
      <c r="J1" s="22"/>
      <c r="K1" s="23"/>
      <c r="L1" s="22"/>
      <c r="M1" s="23"/>
      <c r="N1" s="22"/>
      <c r="O1" s="23"/>
      <c r="P1" s="23"/>
      <c r="Q1" s="346" t="s">
        <v>0</v>
      </c>
      <c r="R1" s="23"/>
      <c r="S1" s="25"/>
    </row>
    <row r="2" spans="1:19" ht="16" customHeight="1" x14ac:dyDescent="0.2">
      <c r="A2" s="27"/>
      <c r="B2" s="22"/>
      <c r="C2" s="23"/>
      <c r="D2" s="22"/>
      <c r="E2" s="347" t="str">
        <f>'1. Start Page'!C9</f>
        <v>Sample Project Name</v>
      </c>
      <c r="F2" s="347"/>
      <c r="G2" s="347"/>
      <c r="H2" s="347"/>
      <c r="I2" s="347"/>
      <c r="J2" s="22"/>
      <c r="K2" s="23"/>
      <c r="L2" s="22"/>
      <c r="M2" s="23"/>
      <c r="N2" s="22"/>
      <c r="O2" s="23"/>
      <c r="P2" s="23"/>
      <c r="Q2" s="346"/>
      <c r="R2" s="23"/>
      <c r="S2" s="25"/>
    </row>
    <row r="3" spans="1:19" ht="16" customHeight="1" x14ac:dyDescent="0.2">
      <c r="A3" s="27"/>
      <c r="B3" s="22"/>
      <c r="C3" s="23"/>
      <c r="D3" s="22"/>
      <c r="E3" s="347"/>
      <c r="F3" s="347"/>
      <c r="G3" s="347"/>
      <c r="H3" s="347"/>
      <c r="I3" s="347"/>
      <c r="J3" s="22"/>
      <c r="K3" s="23"/>
      <c r="L3" s="22"/>
      <c r="M3" s="23"/>
      <c r="N3" s="22"/>
      <c r="O3" s="23"/>
      <c r="P3" s="23"/>
      <c r="Q3" s="346" t="s">
        <v>1</v>
      </c>
      <c r="R3" s="23"/>
      <c r="S3" s="25"/>
    </row>
    <row r="4" spans="1:19" x14ac:dyDescent="0.2">
      <c r="A4" s="27"/>
      <c r="B4" s="28"/>
      <c r="C4" s="28"/>
      <c r="D4" s="22"/>
      <c r="E4" s="23"/>
      <c r="F4" s="22"/>
      <c r="G4" s="23"/>
      <c r="H4" s="22"/>
      <c r="I4" s="23"/>
      <c r="J4" s="22"/>
      <c r="K4" s="23"/>
      <c r="L4" s="22"/>
      <c r="M4" s="23"/>
      <c r="N4" s="22"/>
      <c r="O4" s="23"/>
      <c r="P4" s="23"/>
      <c r="Q4" s="348"/>
      <c r="R4" s="23"/>
      <c r="S4" s="25"/>
    </row>
    <row r="5" spans="1:19" s="32" customFormat="1" x14ac:dyDescent="0.2">
      <c r="A5" s="30"/>
      <c r="B5" s="31"/>
      <c r="C5" s="31"/>
      <c r="D5" s="31"/>
      <c r="E5" s="31"/>
      <c r="F5" s="31"/>
      <c r="G5" s="31"/>
      <c r="H5" s="31"/>
      <c r="I5" s="31"/>
      <c r="J5" s="31"/>
      <c r="K5" s="31"/>
      <c r="L5" s="31"/>
      <c r="M5" s="31"/>
      <c r="N5" s="31"/>
      <c r="O5" s="31"/>
      <c r="P5" s="31"/>
      <c r="Q5" s="31"/>
    </row>
    <row r="6" spans="1:19" s="32" customFormat="1" x14ac:dyDescent="0.2">
      <c r="A6" s="33"/>
      <c r="B6" s="34"/>
      <c r="C6" s="34"/>
      <c r="D6" s="34"/>
      <c r="E6" s="394" t="s">
        <v>2</v>
      </c>
      <c r="F6" s="394"/>
      <c r="G6" s="394" t="s">
        <v>3</v>
      </c>
      <c r="H6" s="394"/>
      <c r="I6" s="394" t="s">
        <v>4</v>
      </c>
      <c r="J6" s="394"/>
      <c r="K6" s="394"/>
      <c r="L6" s="394" t="s">
        <v>5</v>
      </c>
      <c r="M6" s="394"/>
      <c r="N6" s="394"/>
      <c r="O6" s="79"/>
      <c r="P6" s="34"/>
      <c r="Q6" s="34"/>
    </row>
    <row r="7" spans="1:19" s="32" customFormat="1" x14ac:dyDescent="0.2">
      <c r="A7" s="33"/>
      <c r="B7" s="34"/>
      <c r="C7" s="34"/>
      <c r="D7" s="34"/>
      <c r="E7" s="394"/>
      <c r="F7" s="394"/>
      <c r="G7" s="394"/>
      <c r="H7" s="394"/>
      <c r="I7" s="394"/>
      <c r="J7" s="394"/>
      <c r="K7" s="394"/>
      <c r="L7" s="394"/>
      <c r="M7" s="394"/>
      <c r="N7" s="394"/>
      <c r="O7" s="79"/>
      <c r="P7" s="34"/>
      <c r="Q7" s="34"/>
    </row>
    <row r="8" spans="1:19" s="32" customFormat="1" x14ac:dyDescent="0.2">
      <c r="A8" s="33"/>
      <c r="B8" s="34"/>
      <c r="C8" s="34"/>
      <c r="D8" s="34"/>
      <c r="E8" s="34"/>
      <c r="F8" s="34"/>
      <c r="G8" s="34"/>
      <c r="H8" s="34"/>
      <c r="I8" s="34"/>
      <c r="J8" s="34"/>
      <c r="K8" s="34"/>
      <c r="L8" s="34"/>
      <c r="M8" s="34"/>
      <c r="N8" s="34"/>
      <c r="O8" s="34"/>
      <c r="P8" s="34"/>
      <c r="Q8" s="34"/>
    </row>
    <row r="9" spans="1:19" s="32" customFormat="1" x14ac:dyDescent="0.2">
      <c r="A9" s="36"/>
      <c r="B9" s="37"/>
      <c r="C9" s="37"/>
      <c r="D9" s="37"/>
      <c r="E9" s="37"/>
      <c r="F9" s="37"/>
      <c r="G9" s="37"/>
      <c r="H9" s="37"/>
      <c r="I9" s="37"/>
      <c r="J9" s="37"/>
      <c r="K9" s="37"/>
      <c r="L9" s="37"/>
      <c r="M9" s="37"/>
      <c r="N9" s="37"/>
      <c r="O9" s="37"/>
      <c r="P9" s="37"/>
      <c r="Q9" s="37"/>
    </row>
    <row r="10" spans="1:19" x14ac:dyDescent="0.2">
      <c r="A10" s="42"/>
      <c r="B10" s="23"/>
      <c r="C10" s="23"/>
      <c r="D10" s="23"/>
      <c r="E10" s="23"/>
      <c r="F10" s="23"/>
      <c r="G10" s="23"/>
      <c r="H10" s="23"/>
      <c r="I10" s="23"/>
      <c r="J10" s="23"/>
      <c r="K10" s="23"/>
      <c r="L10" s="23"/>
      <c r="M10" s="23"/>
      <c r="N10" s="23"/>
      <c r="O10" s="23"/>
      <c r="P10" s="23"/>
      <c r="Q10" s="23"/>
      <c r="R10" s="23"/>
      <c r="S10" s="43"/>
    </row>
    <row r="11" spans="1:19" ht="16" customHeight="1" x14ac:dyDescent="0.2">
      <c r="A11" s="42"/>
      <c r="B11" s="23"/>
      <c r="C11" s="345" t="s">
        <v>87</v>
      </c>
      <c r="D11" s="345"/>
      <c r="E11" s="345"/>
      <c r="F11" s="345"/>
      <c r="G11" s="345"/>
      <c r="H11" s="345"/>
      <c r="I11" s="345"/>
      <c r="J11" s="345"/>
      <c r="K11" s="345"/>
      <c r="L11" s="345"/>
      <c r="M11" s="345"/>
      <c r="N11" s="345"/>
      <c r="O11" s="345"/>
      <c r="P11" s="345"/>
      <c r="Q11" s="345"/>
      <c r="R11" s="345"/>
      <c r="S11" s="43"/>
    </row>
    <row r="12" spans="1:19" x14ac:dyDescent="0.2">
      <c r="A12" s="42"/>
      <c r="B12" s="23"/>
      <c r="C12" s="345"/>
      <c r="D12" s="345"/>
      <c r="E12" s="345"/>
      <c r="F12" s="345"/>
      <c r="G12" s="345"/>
      <c r="H12" s="345"/>
      <c r="I12" s="345"/>
      <c r="J12" s="345"/>
      <c r="K12" s="345"/>
      <c r="L12" s="345"/>
      <c r="M12" s="345"/>
      <c r="N12" s="345"/>
      <c r="O12" s="345"/>
      <c r="P12" s="345"/>
      <c r="Q12" s="345"/>
      <c r="R12" s="345"/>
      <c r="S12" s="43"/>
    </row>
    <row r="13" spans="1:19" ht="17" customHeight="1" thickBot="1" x14ac:dyDescent="0.25">
      <c r="A13" s="42"/>
      <c r="B13" s="23"/>
      <c r="C13" s="226"/>
      <c r="D13" s="226"/>
      <c r="E13" s="226"/>
      <c r="F13" s="226"/>
      <c r="G13" s="226"/>
      <c r="H13" s="226"/>
      <c r="I13" s="226"/>
      <c r="J13" s="226"/>
      <c r="K13" s="226"/>
      <c r="L13" s="226"/>
      <c r="M13" s="226"/>
      <c r="N13" s="226"/>
      <c r="O13" s="226"/>
      <c r="P13" s="226"/>
      <c r="Q13" s="226"/>
      <c r="R13" s="226"/>
      <c r="S13" s="43"/>
    </row>
    <row r="14" spans="1:19" s="32" customFormat="1" ht="34" customHeight="1" x14ac:dyDescent="0.2">
      <c r="A14" s="26"/>
      <c r="B14" s="26"/>
      <c r="D14" s="227"/>
      <c r="E14" s="228"/>
      <c r="F14" s="228"/>
      <c r="G14" s="228"/>
      <c r="H14" s="228"/>
      <c r="I14" s="228"/>
      <c r="J14" s="228"/>
      <c r="K14" s="228"/>
      <c r="L14" s="228"/>
      <c r="M14" s="229"/>
      <c r="N14" s="229"/>
      <c r="O14" s="229"/>
      <c r="P14" s="230"/>
      <c r="Q14" s="26"/>
      <c r="R14" s="231"/>
    </row>
    <row r="15" spans="1:19" s="32" customFormat="1" ht="47" customHeight="1" x14ac:dyDescent="0.2">
      <c r="A15" s="26"/>
      <c r="B15" s="26"/>
      <c r="D15" s="232" t="s">
        <v>88</v>
      </c>
      <c r="E15" s="233" t="s">
        <v>89</v>
      </c>
      <c r="F15" s="233"/>
      <c r="G15" s="398" t="s">
        <v>90</v>
      </c>
      <c r="H15" s="398"/>
      <c r="I15" s="398"/>
      <c r="J15" s="398"/>
      <c r="K15" s="398"/>
      <c r="L15" s="398"/>
      <c r="M15" s="398"/>
      <c r="N15" s="398"/>
      <c r="O15" s="398"/>
      <c r="P15" s="234"/>
      <c r="Q15" s="235"/>
      <c r="R15" s="231"/>
    </row>
    <row r="16" spans="1:19" s="32" customFormat="1" ht="47" customHeight="1" x14ac:dyDescent="0.2">
      <c r="A16" s="26"/>
      <c r="B16" s="26"/>
      <c r="D16" s="232" t="s">
        <v>91</v>
      </c>
      <c r="E16" s="236" t="s">
        <v>92</v>
      </c>
      <c r="F16" s="236"/>
      <c r="G16" s="338" t="s">
        <v>93</v>
      </c>
      <c r="H16" s="338"/>
      <c r="I16" s="338"/>
      <c r="J16" s="338"/>
      <c r="K16" s="338"/>
      <c r="L16" s="338"/>
      <c r="M16" s="338"/>
      <c r="N16" s="338"/>
      <c r="O16" s="338"/>
      <c r="P16" s="234"/>
      <c r="Q16" s="82"/>
      <c r="R16" s="231"/>
    </row>
    <row r="17" spans="1:19" s="32" customFormat="1" ht="96" customHeight="1" x14ac:dyDescent="0.2">
      <c r="A17" s="26"/>
      <c r="B17" s="26"/>
      <c r="D17" s="232" t="s">
        <v>94</v>
      </c>
      <c r="E17" s="233" t="s">
        <v>95</v>
      </c>
      <c r="F17" s="233"/>
      <c r="G17" s="398" t="s">
        <v>96</v>
      </c>
      <c r="H17" s="398"/>
      <c r="I17" s="398"/>
      <c r="J17" s="398"/>
      <c r="K17" s="398"/>
      <c r="L17" s="398"/>
      <c r="M17" s="398"/>
      <c r="N17" s="398"/>
      <c r="O17" s="398"/>
      <c r="P17" s="234"/>
      <c r="Q17" s="235"/>
      <c r="R17" s="231"/>
    </row>
    <row r="18" spans="1:19" s="32" customFormat="1" ht="47" customHeight="1" x14ac:dyDescent="0.2">
      <c r="A18" s="26"/>
      <c r="B18" s="26"/>
      <c r="D18" s="232" t="s">
        <v>97</v>
      </c>
      <c r="E18" s="236" t="s">
        <v>98</v>
      </c>
      <c r="F18" s="236"/>
      <c r="G18" s="338" t="s">
        <v>99</v>
      </c>
      <c r="H18" s="338"/>
      <c r="I18" s="338"/>
      <c r="J18" s="338"/>
      <c r="K18" s="338"/>
      <c r="L18" s="338"/>
      <c r="M18" s="338"/>
      <c r="N18" s="338"/>
      <c r="O18" s="338"/>
      <c r="P18" s="234"/>
      <c r="Q18" s="82"/>
      <c r="R18" s="231"/>
    </row>
    <row r="19" spans="1:19" s="32" customFormat="1" ht="20" customHeight="1" thickBot="1" x14ac:dyDescent="0.25">
      <c r="A19" s="26"/>
      <c r="B19" s="26"/>
      <c r="D19" s="237"/>
      <c r="E19" s="238"/>
      <c r="F19" s="238"/>
      <c r="G19" s="238"/>
      <c r="H19" s="239"/>
      <c r="I19" s="239"/>
      <c r="J19" s="239"/>
      <c r="K19" s="239"/>
      <c r="L19" s="239"/>
      <c r="M19" s="239"/>
      <c r="N19" s="239"/>
      <c r="O19" s="239"/>
      <c r="P19" s="240"/>
      <c r="Q19" s="181"/>
      <c r="R19" s="231"/>
    </row>
    <row r="20" spans="1:19" s="32" customFormat="1" x14ac:dyDescent="0.2">
      <c r="C20" s="181"/>
      <c r="D20" s="181"/>
      <c r="E20" s="181"/>
      <c r="F20" s="181"/>
      <c r="G20" s="181"/>
      <c r="H20" s="181"/>
      <c r="I20" s="181"/>
      <c r="J20" s="181"/>
      <c r="K20" s="181"/>
      <c r="L20" s="181"/>
      <c r="M20" s="181"/>
      <c r="N20" s="181"/>
      <c r="S20" s="231"/>
    </row>
    <row r="21" spans="1:19" ht="23" x14ac:dyDescent="0.2">
      <c r="A21" s="42"/>
      <c r="B21" s="23"/>
      <c r="C21" s="81"/>
      <c r="D21" s="81"/>
      <c r="E21" s="81"/>
      <c r="F21" s="81"/>
      <c r="G21" s="81"/>
      <c r="H21" s="81"/>
      <c r="I21" s="81"/>
      <c r="J21" s="81"/>
      <c r="K21" s="81"/>
      <c r="L21" s="81"/>
      <c r="M21" s="81"/>
      <c r="N21" s="81"/>
      <c r="O21" s="81"/>
      <c r="P21" s="81"/>
      <c r="Q21" s="81"/>
      <c r="R21" s="81"/>
      <c r="S21" s="241"/>
    </row>
    <row r="22" spans="1:19" x14ac:dyDescent="0.2">
      <c r="A22" s="42"/>
      <c r="B22" s="23"/>
      <c r="C22" s="23"/>
      <c r="D22" s="23"/>
      <c r="E22" s="23"/>
      <c r="F22" s="23"/>
      <c r="G22" s="23"/>
      <c r="H22" s="23"/>
      <c r="I22" s="23"/>
      <c r="J22" s="23"/>
      <c r="K22" s="23"/>
      <c r="S22" s="43"/>
    </row>
    <row r="23" spans="1:19" ht="26" customHeight="1" x14ac:dyDescent="0.25">
      <c r="A23" s="42"/>
      <c r="B23" s="23"/>
      <c r="C23" s="409" t="s">
        <v>100</v>
      </c>
      <c r="D23" s="409"/>
      <c r="E23" s="409"/>
      <c r="F23" s="409"/>
      <c r="G23" s="409"/>
      <c r="H23" s="409"/>
      <c r="I23" s="409"/>
      <c r="J23" s="43"/>
      <c r="K23" s="23"/>
      <c r="L23" s="391" t="s">
        <v>101</v>
      </c>
      <c r="M23" s="392"/>
      <c r="N23" s="392"/>
      <c r="O23" s="392"/>
      <c r="P23" s="392"/>
      <c r="Q23" s="392"/>
      <c r="R23" s="393"/>
      <c r="S23" s="43"/>
    </row>
    <row r="24" spans="1:19" s="244" customFormat="1" ht="32" customHeight="1" x14ac:dyDescent="0.2">
      <c r="A24" s="242"/>
      <c r="B24" s="24"/>
      <c r="C24" s="397" t="s">
        <v>102</v>
      </c>
      <c r="D24" s="397"/>
      <c r="E24" s="397"/>
      <c r="F24" s="397"/>
      <c r="G24" s="397"/>
      <c r="H24" s="397"/>
      <c r="I24" s="397"/>
      <c r="J24" s="243"/>
      <c r="K24" s="24"/>
      <c r="L24" s="381" t="s">
        <v>103</v>
      </c>
      <c r="M24" s="382"/>
      <c r="N24" s="382"/>
      <c r="O24" s="382"/>
      <c r="P24" s="382"/>
      <c r="Q24" s="382"/>
      <c r="R24" s="383"/>
      <c r="S24" s="243"/>
    </row>
    <row r="25" spans="1:19" s="244" customFormat="1" ht="32" customHeight="1" x14ac:dyDescent="0.2">
      <c r="A25" s="242"/>
      <c r="B25" s="24"/>
      <c r="C25" s="397"/>
      <c r="D25" s="397"/>
      <c r="E25" s="397"/>
      <c r="F25" s="397"/>
      <c r="G25" s="397"/>
      <c r="H25" s="397"/>
      <c r="I25" s="397"/>
      <c r="J25" s="243"/>
      <c r="K25" s="24"/>
      <c r="L25" s="376" t="s">
        <v>104</v>
      </c>
      <c r="M25" s="377"/>
      <c r="N25" s="377"/>
      <c r="O25" s="377"/>
      <c r="P25" s="377"/>
      <c r="Q25" s="377"/>
      <c r="R25" s="245" t="str">
        <f>'8. Multi-Stakeholder Working'!H24</f>
        <v>✗</v>
      </c>
      <c r="S25" s="243"/>
    </row>
    <row r="26" spans="1:19" s="244" customFormat="1" ht="32" customHeight="1" x14ac:dyDescent="0.2">
      <c r="A26" s="242"/>
      <c r="B26" s="24"/>
      <c r="C26" s="397"/>
      <c r="D26" s="397"/>
      <c r="E26" s="397"/>
      <c r="F26" s="397"/>
      <c r="G26" s="397"/>
      <c r="H26" s="397"/>
      <c r="I26" s="397"/>
      <c r="J26" s="243"/>
      <c r="K26" s="24"/>
      <c r="L26" s="378" t="s">
        <v>105</v>
      </c>
      <c r="M26" s="379"/>
      <c r="N26" s="379"/>
      <c r="O26" s="379"/>
      <c r="P26" s="379"/>
      <c r="Q26" s="380"/>
      <c r="R26" s="246" t="str">
        <f>'8. Multi-Stakeholder Working'!H31</f>
        <v>✗</v>
      </c>
      <c r="S26" s="243"/>
    </row>
    <row r="27" spans="1:19" s="244" customFormat="1" ht="32" customHeight="1" x14ac:dyDescent="0.2">
      <c r="A27" s="242"/>
      <c r="B27" s="24"/>
      <c r="C27" s="397"/>
      <c r="D27" s="397"/>
      <c r="E27" s="397"/>
      <c r="F27" s="397"/>
      <c r="G27" s="397"/>
      <c r="H27" s="397"/>
      <c r="I27" s="397"/>
      <c r="J27" s="247"/>
      <c r="K27" s="24"/>
      <c r="L27" s="248"/>
      <c r="M27" s="26"/>
      <c r="N27" s="26"/>
      <c r="O27" s="26"/>
      <c r="P27" s="26"/>
      <c r="Q27" s="26"/>
      <c r="R27" s="25"/>
      <c r="S27" s="243"/>
    </row>
    <row r="28" spans="1:19" ht="39" customHeight="1" x14ac:dyDescent="0.2">
      <c r="A28" s="42"/>
      <c r="B28" s="23"/>
      <c r="C28" s="397"/>
      <c r="D28" s="397"/>
      <c r="E28" s="397"/>
      <c r="F28" s="397"/>
      <c r="G28" s="397"/>
      <c r="H28" s="397"/>
      <c r="I28" s="397"/>
      <c r="J28" s="247"/>
      <c r="K28" s="23"/>
      <c r="L28" s="381" t="s">
        <v>106</v>
      </c>
      <c r="M28" s="382"/>
      <c r="N28" s="382"/>
      <c r="O28" s="382"/>
      <c r="P28" s="382"/>
      <c r="Q28" s="382"/>
      <c r="R28" s="383"/>
      <c r="S28" s="43"/>
    </row>
    <row r="29" spans="1:19" ht="32" customHeight="1" x14ac:dyDescent="0.2">
      <c r="A29" s="42"/>
      <c r="B29" s="23"/>
      <c r="C29" s="397"/>
      <c r="D29" s="397"/>
      <c r="E29" s="397"/>
      <c r="F29" s="397"/>
      <c r="G29" s="397"/>
      <c r="H29" s="397"/>
      <c r="I29" s="397"/>
      <c r="J29" s="247"/>
      <c r="K29" s="23"/>
      <c r="L29" s="249" t="s">
        <v>107</v>
      </c>
      <c r="M29" s="250"/>
      <c r="N29" s="250"/>
      <c r="O29" s="250"/>
      <c r="P29" s="250"/>
      <c r="Q29" s="250"/>
      <c r="R29" s="251" t="str">
        <f>'9. Cross-Cultural Understanding'!H26</f>
        <v>✗</v>
      </c>
      <c r="S29" s="43"/>
    </row>
    <row r="30" spans="1:19" ht="32" customHeight="1" x14ac:dyDescent="0.2">
      <c r="A30" s="42"/>
      <c r="B30" s="23"/>
      <c r="C30" s="252"/>
      <c r="D30" s="252"/>
      <c r="E30" s="252"/>
      <c r="F30" s="252"/>
      <c r="G30" s="252"/>
      <c r="H30" s="252"/>
      <c r="I30" s="252"/>
      <c r="J30" s="43"/>
      <c r="K30" s="23"/>
      <c r="L30" s="253" t="s">
        <v>108</v>
      </c>
      <c r="M30" s="254"/>
      <c r="N30" s="254"/>
      <c r="O30" s="254"/>
      <c r="P30" s="254"/>
      <c r="Q30" s="255"/>
      <c r="R30" s="246" t="str">
        <f>'9. Cross-Cultural Understanding'!H34</f>
        <v>✗</v>
      </c>
      <c r="S30" s="43"/>
    </row>
    <row r="31" spans="1:19" ht="32" customHeight="1" x14ac:dyDescent="0.2">
      <c r="A31" s="42"/>
      <c r="B31" s="23"/>
      <c r="C31" s="391" t="s">
        <v>109</v>
      </c>
      <c r="D31" s="392"/>
      <c r="E31" s="392"/>
      <c r="F31" s="392"/>
      <c r="G31" s="392"/>
      <c r="H31" s="392"/>
      <c r="I31" s="393"/>
      <c r="J31" s="43"/>
      <c r="K31" s="23"/>
      <c r="L31" s="249" t="s">
        <v>110</v>
      </c>
      <c r="M31" s="250"/>
      <c r="N31" s="250"/>
      <c r="O31" s="250"/>
      <c r="P31" s="250"/>
      <c r="Q31" s="250"/>
      <c r="R31" s="245" t="str">
        <f>'9. Cross-Cultural Understanding'!H41</f>
        <v>✗</v>
      </c>
      <c r="S31" s="43"/>
    </row>
    <row r="32" spans="1:19" ht="32" customHeight="1" x14ac:dyDescent="0.2">
      <c r="A32" s="42"/>
      <c r="B32" s="23"/>
      <c r="C32" s="381" t="s">
        <v>111</v>
      </c>
      <c r="D32" s="382"/>
      <c r="E32" s="382"/>
      <c r="F32" s="382"/>
      <c r="G32" s="382"/>
      <c r="H32" s="382"/>
      <c r="I32" s="383"/>
      <c r="J32" s="43"/>
      <c r="K32" s="23"/>
      <c r="L32" s="386" t="s">
        <v>112</v>
      </c>
      <c r="M32" s="387"/>
      <c r="N32" s="387"/>
      <c r="O32" s="387"/>
      <c r="P32" s="387"/>
      <c r="Q32" s="387"/>
      <c r="R32" s="245" t="str">
        <f>'9. Cross-Cultural Understanding'!H48</f>
        <v>✗</v>
      </c>
      <c r="S32" s="43"/>
    </row>
    <row r="33" spans="1:19" ht="32" customHeight="1" x14ac:dyDescent="0.2">
      <c r="A33" s="42"/>
      <c r="B33" s="23"/>
      <c r="C33" s="384" t="s">
        <v>113</v>
      </c>
      <c r="D33" s="385"/>
      <c r="E33" s="385"/>
      <c r="F33" s="385"/>
      <c r="G33" s="385"/>
      <c r="H33" s="385"/>
      <c r="I33" s="245" t="str">
        <f>'3. Community Representation'!H24</f>
        <v>✗</v>
      </c>
      <c r="J33" s="43"/>
      <c r="K33" s="23"/>
      <c r="L33" s="395" t="s">
        <v>114</v>
      </c>
      <c r="M33" s="396"/>
      <c r="N33" s="396"/>
      <c r="O33" s="396"/>
      <c r="P33" s="396"/>
      <c r="Q33" s="396"/>
      <c r="R33" s="256" t="str">
        <f>'9. Cross-Cultural Understanding'!H55</f>
        <v>✗</v>
      </c>
      <c r="S33" s="43"/>
    </row>
    <row r="34" spans="1:19" ht="32" customHeight="1" x14ac:dyDescent="0.2">
      <c r="A34" s="42"/>
      <c r="B34" s="23"/>
      <c r="C34" s="384" t="s">
        <v>115</v>
      </c>
      <c r="D34" s="385"/>
      <c r="E34" s="385"/>
      <c r="F34" s="385"/>
      <c r="G34" s="385"/>
      <c r="H34" s="385"/>
      <c r="I34" s="245" t="str">
        <f>'3. Community Representation'!H31</f>
        <v>✗</v>
      </c>
      <c r="J34" s="43"/>
      <c r="K34" s="23"/>
      <c r="L34" s="257"/>
      <c r="M34" s="23"/>
      <c r="N34" s="23"/>
      <c r="O34" s="23"/>
      <c r="P34" s="23"/>
      <c r="Q34" s="23"/>
      <c r="R34" s="258"/>
      <c r="S34" s="43"/>
    </row>
    <row r="35" spans="1:19" ht="32" customHeight="1" x14ac:dyDescent="0.2">
      <c r="A35" s="42"/>
      <c r="B35" s="23"/>
      <c r="C35" s="384" t="s">
        <v>116</v>
      </c>
      <c r="D35" s="385"/>
      <c r="E35" s="385"/>
      <c r="F35" s="385"/>
      <c r="G35" s="385"/>
      <c r="H35" s="385"/>
      <c r="I35" s="245" t="str">
        <f>'3. Community Representation'!H38</f>
        <v>✗</v>
      </c>
      <c r="J35" s="43"/>
      <c r="K35" s="23"/>
      <c r="L35" s="381" t="s">
        <v>117</v>
      </c>
      <c r="M35" s="382"/>
      <c r="N35" s="382"/>
      <c r="O35" s="382"/>
      <c r="P35" s="382"/>
      <c r="Q35" s="382"/>
      <c r="R35" s="383"/>
      <c r="S35" s="43"/>
    </row>
    <row r="36" spans="1:19" ht="32" customHeight="1" x14ac:dyDescent="0.2">
      <c r="A36" s="42"/>
      <c r="B36" s="23"/>
      <c r="C36" s="384" t="s">
        <v>118</v>
      </c>
      <c r="D36" s="385"/>
      <c r="E36" s="385"/>
      <c r="F36" s="385"/>
      <c r="G36" s="385"/>
      <c r="H36" s="385"/>
      <c r="I36" s="245" t="str">
        <f>'3. Community Representation'!H45</f>
        <v>✗</v>
      </c>
      <c r="J36" s="43"/>
      <c r="K36" s="23"/>
      <c r="L36" s="249" t="s">
        <v>119</v>
      </c>
      <c r="M36" s="250"/>
      <c r="N36" s="250"/>
      <c r="O36" s="250"/>
      <c r="P36" s="250"/>
      <c r="Q36" s="250"/>
      <c r="R36" s="245" t="str">
        <f>IF('10. Collaborative Design'!R29=TRUE,"✓","✗")</f>
        <v>✗</v>
      </c>
      <c r="S36" s="43"/>
    </row>
    <row r="37" spans="1:19" ht="32" customHeight="1" x14ac:dyDescent="0.2">
      <c r="A37" s="42"/>
      <c r="B37" s="23"/>
      <c r="C37" s="259"/>
      <c r="D37" s="260"/>
      <c r="E37" s="260"/>
      <c r="F37" s="260"/>
      <c r="G37" s="260"/>
      <c r="H37" s="260"/>
      <c r="I37" s="261"/>
      <c r="J37" s="43"/>
      <c r="K37" s="23"/>
      <c r="L37" s="253" t="s">
        <v>120</v>
      </c>
      <c r="M37" s="254"/>
      <c r="N37" s="254"/>
      <c r="O37" s="254"/>
      <c r="P37" s="254"/>
      <c r="Q37" s="255"/>
      <c r="R37" s="246" t="str">
        <f>IF('10. Collaborative Design'!R30=TRUE,"✓","✗")</f>
        <v>✗</v>
      </c>
      <c r="S37" s="43"/>
    </row>
    <row r="38" spans="1:19" ht="32" customHeight="1" x14ac:dyDescent="0.2">
      <c r="A38" s="42"/>
      <c r="B38" s="23"/>
      <c r="C38" s="381" t="s">
        <v>121</v>
      </c>
      <c r="D38" s="382"/>
      <c r="E38" s="382"/>
      <c r="F38" s="382"/>
      <c r="G38" s="382"/>
      <c r="H38" s="382"/>
      <c r="I38" s="383"/>
      <c r="J38" s="43"/>
      <c r="K38" s="23"/>
      <c r="L38" s="249" t="s">
        <v>122</v>
      </c>
      <c r="M38" s="250"/>
      <c r="N38" s="250"/>
      <c r="O38" s="250"/>
      <c r="P38" s="250"/>
      <c r="Q38" s="250"/>
      <c r="R38" s="245" t="str">
        <f>IF('10. Collaborative Design'!R31=TRUE,"✓","✗")</f>
        <v>✗</v>
      </c>
      <c r="S38" s="43"/>
    </row>
    <row r="39" spans="1:19" ht="32" customHeight="1" x14ac:dyDescent="0.2">
      <c r="A39" s="42"/>
      <c r="B39" s="23"/>
      <c r="C39" s="384" t="s">
        <v>123</v>
      </c>
      <c r="D39" s="385"/>
      <c r="E39" s="385"/>
      <c r="F39" s="385"/>
      <c r="G39" s="385"/>
      <c r="H39" s="385"/>
      <c r="I39" s="245" t="str">
        <f>'4.  Gender'!H24</f>
        <v>✗</v>
      </c>
      <c r="J39" s="43"/>
      <c r="K39" s="23"/>
      <c r="L39" s="249" t="s">
        <v>124</v>
      </c>
      <c r="M39" s="250"/>
      <c r="N39" s="250"/>
      <c r="O39" s="250"/>
      <c r="P39" s="250"/>
      <c r="Q39" s="250"/>
      <c r="R39" s="245" t="str">
        <f>IF('10. Collaborative Design'!R32=TRUE,"✓","✗")</f>
        <v>✗</v>
      </c>
      <c r="S39" s="43"/>
    </row>
    <row r="40" spans="1:19" ht="32" customHeight="1" x14ac:dyDescent="0.2">
      <c r="A40" s="42"/>
      <c r="B40" s="23"/>
      <c r="C40" s="384" t="s">
        <v>125</v>
      </c>
      <c r="D40" s="385"/>
      <c r="E40" s="385"/>
      <c r="F40" s="385"/>
      <c r="G40" s="385"/>
      <c r="H40" s="385"/>
      <c r="I40" s="245" t="str">
        <f>'4.  Gender'!H31</f>
        <v>✗</v>
      </c>
      <c r="J40" s="43"/>
      <c r="K40" s="23"/>
      <c r="L40" s="249" t="s">
        <v>126</v>
      </c>
      <c r="M40" s="250"/>
      <c r="N40" s="250"/>
      <c r="O40" s="250"/>
      <c r="P40" s="250"/>
      <c r="Q40" s="250"/>
      <c r="R40" s="245" t="str">
        <f>'10. Collaborative Design'!H44</f>
        <v>✗</v>
      </c>
      <c r="S40" s="43"/>
    </row>
    <row r="41" spans="1:19" ht="32" customHeight="1" x14ac:dyDescent="0.2">
      <c r="A41" s="42"/>
      <c r="B41" s="23"/>
      <c r="C41" s="386" t="s">
        <v>127</v>
      </c>
      <c r="D41" s="387"/>
      <c r="E41" s="387"/>
      <c r="F41" s="387"/>
      <c r="G41" s="387"/>
      <c r="H41" s="387"/>
      <c r="I41" s="262" t="str">
        <f>'4.  Gender'!H38</f>
        <v>✗</v>
      </c>
      <c r="J41" s="43"/>
      <c r="K41" s="23"/>
      <c r="L41" s="376" t="s">
        <v>128</v>
      </c>
      <c r="M41" s="377"/>
      <c r="N41" s="377"/>
      <c r="O41" s="377"/>
      <c r="P41" s="377"/>
      <c r="Q41" s="377"/>
      <c r="R41" s="245" t="str">
        <f>'10. Collaborative Design'!H51</f>
        <v>✗</v>
      </c>
      <c r="S41" s="43"/>
    </row>
    <row r="42" spans="1:19" ht="32" customHeight="1" x14ac:dyDescent="0.2">
      <c r="A42" s="42"/>
      <c r="B42" s="23"/>
      <c r="C42" s="263"/>
      <c r="D42" s="23"/>
      <c r="E42" s="23"/>
      <c r="F42" s="23"/>
      <c r="G42" s="23"/>
      <c r="H42" s="23"/>
      <c r="I42" s="258"/>
      <c r="J42" s="43"/>
      <c r="K42" s="23"/>
      <c r="L42" s="405" t="s">
        <v>129</v>
      </c>
      <c r="M42" s="406"/>
      <c r="N42" s="406"/>
      <c r="O42" s="406"/>
      <c r="P42" s="406"/>
      <c r="Q42" s="406"/>
      <c r="R42" s="264" t="str">
        <f>'10. Collaborative Design'!H58</f>
        <v>✗</v>
      </c>
      <c r="S42" s="43"/>
    </row>
    <row r="43" spans="1:19" ht="32" customHeight="1" x14ac:dyDescent="0.2">
      <c r="A43" s="42"/>
      <c r="B43" s="23"/>
      <c r="C43" s="381" t="s">
        <v>130</v>
      </c>
      <c r="D43" s="382"/>
      <c r="E43" s="382"/>
      <c r="F43" s="382"/>
      <c r="G43" s="382"/>
      <c r="H43" s="382"/>
      <c r="I43" s="383"/>
      <c r="J43" s="43"/>
      <c r="K43" s="23"/>
      <c r="S43" s="43"/>
    </row>
    <row r="44" spans="1:19" ht="32" customHeight="1" x14ac:dyDescent="0.2">
      <c r="A44" s="42"/>
      <c r="B44" s="23"/>
      <c r="C44" s="384" t="s">
        <v>131</v>
      </c>
      <c r="D44" s="385"/>
      <c r="E44" s="385"/>
      <c r="F44" s="385"/>
      <c r="G44" s="385"/>
      <c r="H44" s="385"/>
      <c r="I44" s="245" t="str">
        <f>'5. Marginalized &amp; Vulnerable'!H27</f>
        <v>✗</v>
      </c>
      <c r="J44" s="43"/>
      <c r="K44" s="23"/>
      <c r="L44" s="391" t="s">
        <v>132</v>
      </c>
      <c r="M44" s="392"/>
      <c r="N44" s="392"/>
      <c r="O44" s="392"/>
      <c r="P44" s="392"/>
      <c r="Q44" s="392"/>
      <c r="R44" s="393"/>
      <c r="S44" s="43"/>
    </row>
    <row r="45" spans="1:19" ht="32" customHeight="1" x14ac:dyDescent="0.2">
      <c r="A45" s="42"/>
      <c r="B45" s="23"/>
      <c r="C45" s="384" t="s">
        <v>133</v>
      </c>
      <c r="D45" s="385"/>
      <c r="E45" s="385"/>
      <c r="F45" s="385"/>
      <c r="G45" s="385"/>
      <c r="H45" s="385"/>
      <c r="I45" s="245" t="str">
        <f>'5. Marginalized &amp; Vulnerable'!H34</f>
        <v>✗</v>
      </c>
      <c r="J45" s="43"/>
      <c r="K45" s="23"/>
      <c r="L45" s="381" t="s">
        <v>134</v>
      </c>
      <c r="M45" s="382"/>
      <c r="N45" s="382"/>
      <c r="O45" s="382"/>
      <c r="P45" s="382"/>
      <c r="Q45" s="382"/>
      <c r="R45" s="383"/>
      <c r="S45" s="43"/>
    </row>
    <row r="46" spans="1:19" ht="32" customHeight="1" x14ac:dyDescent="0.2">
      <c r="A46" s="42"/>
      <c r="B46" s="23"/>
      <c r="C46" s="384" t="s">
        <v>135</v>
      </c>
      <c r="D46" s="385"/>
      <c r="E46" s="385"/>
      <c r="F46" s="385"/>
      <c r="G46" s="385"/>
      <c r="H46" s="385"/>
      <c r="I46" s="245" t="str">
        <f>'5. Marginalized &amp; Vulnerable'!H41</f>
        <v>✗</v>
      </c>
      <c r="J46" s="43"/>
      <c r="K46" s="23"/>
      <c r="L46" s="249" t="s">
        <v>136</v>
      </c>
      <c r="M46" s="250"/>
      <c r="N46" s="250"/>
      <c r="O46" s="250"/>
      <c r="P46" s="250"/>
      <c r="Q46" s="250"/>
      <c r="R46" s="245" t="str">
        <f>'11. Policies &amp; Procedures'!$H$32</f>
        <v>✗</v>
      </c>
      <c r="S46" s="43"/>
    </row>
    <row r="47" spans="1:19" ht="32" customHeight="1" x14ac:dyDescent="0.2">
      <c r="A47" s="42"/>
      <c r="B47" s="23"/>
      <c r="C47" s="386" t="s">
        <v>137</v>
      </c>
      <c r="D47" s="387"/>
      <c r="E47" s="387"/>
      <c r="F47" s="387"/>
      <c r="G47" s="387"/>
      <c r="H47" s="387"/>
      <c r="I47" s="262" t="str">
        <f>'5. Marginalized &amp; Vulnerable'!H50</f>
        <v>✗</v>
      </c>
      <c r="J47" s="43"/>
      <c r="K47" s="23"/>
      <c r="L47" s="249" t="s">
        <v>138</v>
      </c>
      <c r="M47" s="250"/>
      <c r="N47" s="250"/>
      <c r="O47" s="250"/>
      <c r="P47" s="250"/>
      <c r="Q47" s="250"/>
      <c r="R47" s="245" t="str">
        <f>'11. Policies &amp; Procedures'!$H$39</f>
        <v>✗</v>
      </c>
      <c r="S47" s="43"/>
    </row>
    <row r="48" spans="1:19" ht="32" customHeight="1" x14ac:dyDescent="0.2">
      <c r="A48" s="42"/>
      <c r="B48" s="23"/>
      <c r="C48" s="257"/>
      <c r="D48" s="23"/>
      <c r="E48" s="23"/>
      <c r="F48" s="23"/>
      <c r="G48" s="23"/>
      <c r="H48" s="23"/>
      <c r="I48" s="258"/>
      <c r="J48" s="43"/>
      <c r="K48" s="23"/>
      <c r="L48" s="378" t="s">
        <v>139</v>
      </c>
      <c r="M48" s="379"/>
      <c r="N48" s="379"/>
      <c r="O48" s="379"/>
      <c r="P48" s="379"/>
      <c r="Q48" s="380"/>
      <c r="R48" s="246" t="str">
        <f>'11. Policies &amp; Procedures'!$H$47</f>
        <v>✗</v>
      </c>
      <c r="S48" s="43"/>
    </row>
    <row r="49" spans="1:19" ht="32" customHeight="1" x14ac:dyDescent="0.2">
      <c r="A49" s="42"/>
      <c r="B49" s="23"/>
      <c r="C49" s="381" t="s">
        <v>140</v>
      </c>
      <c r="D49" s="382"/>
      <c r="E49" s="382"/>
      <c r="F49" s="382"/>
      <c r="G49" s="382"/>
      <c r="H49" s="382"/>
      <c r="I49" s="383"/>
      <c r="J49" s="43"/>
      <c r="K49" s="23"/>
      <c r="L49" s="384" t="s">
        <v>141</v>
      </c>
      <c r="M49" s="385"/>
      <c r="N49" s="385"/>
      <c r="O49" s="385"/>
      <c r="P49" s="385"/>
      <c r="Q49" s="385"/>
      <c r="R49" s="245" t="str">
        <f>'11. Policies &amp; Procedures'!$H$54</f>
        <v>✗</v>
      </c>
      <c r="S49" s="43"/>
    </row>
    <row r="50" spans="1:19" ht="32" customHeight="1" x14ac:dyDescent="0.2">
      <c r="A50" s="42"/>
      <c r="B50" s="23"/>
      <c r="C50" s="384" t="s">
        <v>142</v>
      </c>
      <c r="D50" s="385"/>
      <c r="E50" s="385"/>
      <c r="F50" s="385"/>
      <c r="G50" s="385"/>
      <c r="H50" s="385"/>
      <c r="I50" s="245" t="str">
        <f>'6. Institutional Capacity'!H24</f>
        <v>✗</v>
      </c>
      <c r="J50" s="43"/>
      <c r="K50" s="23"/>
      <c r="L50" s="384" t="s">
        <v>143</v>
      </c>
      <c r="M50" s="385"/>
      <c r="N50" s="385"/>
      <c r="O50" s="385"/>
      <c r="P50" s="385"/>
      <c r="Q50" s="385"/>
      <c r="R50" s="245" t="str">
        <f>'11. Policies &amp; Procedures'!$H$61</f>
        <v>✗</v>
      </c>
      <c r="S50" s="43"/>
    </row>
    <row r="51" spans="1:19" ht="32" customHeight="1" x14ac:dyDescent="0.2">
      <c r="A51" s="42"/>
      <c r="B51" s="23"/>
      <c r="C51" s="372" t="s">
        <v>144</v>
      </c>
      <c r="D51" s="373"/>
      <c r="E51" s="373"/>
      <c r="F51" s="373"/>
      <c r="G51" s="373"/>
      <c r="H51" s="373"/>
      <c r="I51" s="246" t="str">
        <f>'6. Institutional Capacity'!H31</f>
        <v>✗</v>
      </c>
      <c r="J51" s="258"/>
      <c r="K51" s="23"/>
      <c r="L51" s="384" t="s">
        <v>145</v>
      </c>
      <c r="M51" s="385"/>
      <c r="N51" s="385"/>
      <c r="O51" s="385"/>
      <c r="P51" s="385"/>
      <c r="Q51" s="385"/>
      <c r="R51" s="245" t="str">
        <f>'11. Policies &amp; Procedures'!$H$70</f>
        <v>✗</v>
      </c>
      <c r="S51" s="43"/>
    </row>
    <row r="52" spans="1:19" ht="32" customHeight="1" x14ac:dyDescent="0.2">
      <c r="A52" s="42"/>
      <c r="B52" s="23"/>
      <c r="C52" s="372" t="s">
        <v>146</v>
      </c>
      <c r="D52" s="373"/>
      <c r="E52" s="373"/>
      <c r="F52" s="373"/>
      <c r="G52" s="373"/>
      <c r="H52" s="373"/>
      <c r="I52" s="246" t="str">
        <f>'6. Institutional Capacity'!H38</f>
        <v>✗</v>
      </c>
      <c r="J52" s="258"/>
      <c r="K52" s="23"/>
      <c r="L52" s="384" t="s">
        <v>147</v>
      </c>
      <c r="M52" s="385"/>
      <c r="N52" s="385"/>
      <c r="O52" s="385"/>
      <c r="P52" s="385"/>
      <c r="Q52" s="385"/>
      <c r="R52" s="245" t="str">
        <f>'11. Policies &amp; Procedures'!$H$77</f>
        <v>✗</v>
      </c>
      <c r="S52" s="43"/>
    </row>
    <row r="53" spans="1:19" ht="28" x14ac:dyDescent="0.2">
      <c r="C53" s="372" t="s">
        <v>148</v>
      </c>
      <c r="D53" s="373"/>
      <c r="E53" s="373"/>
      <c r="F53" s="373"/>
      <c r="G53" s="373"/>
      <c r="H53" s="373"/>
      <c r="I53" s="246" t="str">
        <f>'6. Institutional Capacity'!H45</f>
        <v>✗</v>
      </c>
      <c r="J53" s="25"/>
      <c r="L53" s="384"/>
      <c r="M53" s="385"/>
      <c r="N53" s="385"/>
      <c r="O53" s="385"/>
      <c r="P53" s="385"/>
      <c r="Q53" s="385"/>
      <c r="R53" s="265"/>
    </row>
    <row r="54" spans="1:19" ht="23" x14ac:dyDescent="0.2">
      <c r="C54" s="407" t="s">
        <v>149</v>
      </c>
      <c r="D54" s="408"/>
      <c r="E54" s="408"/>
      <c r="F54" s="408"/>
      <c r="G54" s="408"/>
      <c r="H54" s="408"/>
      <c r="I54" s="266" t="str">
        <f>'6. Institutional Capacity'!H52</f>
        <v>✗</v>
      </c>
      <c r="J54" s="25"/>
      <c r="L54" s="381" t="s">
        <v>150</v>
      </c>
      <c r="M54" s="382"/>
      <c r="N54" s="382"/>
      <c r="O54" s="382"/>
      <c r="P54" s="382"/>
      <c r="Q54" s="382"/>
      <c r="R54" s="383"/>
    </row>
    <row r="55" spans="1:19" ht="23" x14ac:dyDescent="0.2">
      <c r="C55" s="407" t="s">
        <v>151</v>
      </c>
      <c r="D55" s="408"/>
      <c r="E55" s="408"/>
      <c r="F55" s="408"/>
      <c r="G55" s="408"/>
      <c r="H55" s="408"/>
      <c r="I55" s="266" t="str">
        <f>'6. Institutional Capacity'!H62</f>
        <v>✗</v>
      </c>
      <c r="J55" s="25"/>
      <c r="L55" s="376" t="s">
        <v>152</v>
      </c>
      <c r="M55" s="377"/>
      <c r="N55" s="377"/>
      <c r="O55" s="377"/>
      <c r="P55" s="377"/>
      <c r="Q55" s="377"/>
      <c r="R55" s="245" t="str">
        <f>'12. Dedicated Personnel'!H26</f>
        <v>✗</v>
      </c>
    </row>
    <row r="56" spans="1:19" ht="23" x14ac:dyDescent="0.2">
      <c r="C56" s="257"/>
      <c r="D56" s="23"/>
      <c r="E56" s="23"/>
      <c r="F56" s="23"/>
      <c r="G56" s="23"/>
      <c r="H56" s="23"/>
      <c r="I56" s="258"/>
      <c r="J56" s="25"/>
      <c r="L56" s="376" t="s">
        <v>153</v>
      </c>
      <c r="M56" s="377"/>
      <c r="N56" s="377"/>
      <c r="O56" s="377"/>
      <c r="P56" s="377"/>
      <c r="Q56" s="377"/>
      <c r="R56" s="245" t="str">
        <f>'12. Dedicated Personnel'!H33</f>
        <v>✗</v>
      </c>
    </row>
    <row r="57" spans="1:19" ht="23" x14ac:dyDescent="0.2">
      <c r="C57" s="381" t="s">
        <v>154</v>
      </c>
      <c r="D57" s="382"/>
      <c r="E57" s="382"/>
      <c r="F57" s="382"/>
      <c r="G57" s="382"/>
      <c r="H57" s="382"/>
      <c r="I57" s="383"/>
      <c r="J57" s="25"/>
      <c r="L57" s="259" t="s">
        <v>155</v>
      </c>
      <c r="M57" s="260"/>
      <c r="N57" s="260"/>
      <c r="O57" s="260"/>
      <c r="P57" s="260"/>
      <c r="Q57" s="260"/>
      <c r="R57" s="245" t="str">
        <f>'12. Dedicated Personnel'!H40</f>
        <v>✗</v>
      </c>
    </row>
    <row r="58" spans="1:19" ht="23" x14ac:dyDescent="0.2">
      <c r="C58" s="370" t="s">
        <v>156</v>
      </c>
      <c r="D58" s="371"/>
      <c r="E58" s="371"/>
      <c r="F58" s="371"/>
      <c r="G58" s="371"/>
      <c r="H58" s="371"/>
      <c r="I58" s="245" t="str">
        <f>'7. Technical Capacity'!H24</f>
        <v>✗</v>
      </c>
      <c r="J58" s="25"/>
      <c r="L58" s="386" t="s">
        <v>157</v>
      </c>
      <c r="M58" s="387"/>
      <c r="N58" s="387"/>
      <c r="O58" s="387"/>
      <c r="P58" s="387"/>
      <c r="Q58" s="387"/>
      <c r="R58" s="267" t="str">
        <f>'12. Dedicated Personnel'!H46</f>
        <v>✗</v>
      </c>
    </row>
    <row r="59" spans="1:19" ht="23" x14ac:dyDescent="0.2">
      <c r="C59" s="388" t="s">
        <v>108</v>
      </c>
      <c r="D59" s="389"/>
      <c r="E59" s="389"/>
      <c r="F59" s="389"/>
      <c r="G59" s="389"/>
      <c r="H59" s="390"/>
      <c r="I59" s="246" t="str">
        <f>'7. Technical Capacity'!H31</f>
        <v>✗</v>
      </c>
      <c r="J59" s="25"/>
      <c r="L59" s="257"/>
      <c r="M59" s="23"/>
      <c r="N59" s="23"/>
      <c r="O59" s="23"/>
      <c r="P59" s="23"/>
      <c r="Q59" s="23"/>
      <c r="R59" s="258"/>
    </row>
    <row r="60" spans="1:19" ht="23" x14ac:dyDescent="0.2">
      <c r="C60" s="370" t="s">
        <v>110</v>
      </c>
      <c r="D60" s="371"/>
      <c r="E60" s="371"/>
      <c r="F60" s="371"/>
      <c r="G60" s="371"/>
      <c r="H60" s="371"/>
      <c r="I60" s="245" t="str">
        <f>'7. Technical Capacity'!H38</f>
        <v>✗</v>
      </c>
      <c r="J60" s="25"/>
      <c r="L60" s="381" t="s">
        <v>158</v>
      </c>
      <c r="M60" s="382"/>
      <c r="N60" s="382"/>
      <c r="O60" s="382"/>
      <c r="P60" s="382"/>
      <c r="Q60" s="382"/>
      <c r="R60" s="383"/>
    </row>
    <row r="61" spans="1:19" ht="23" x14ac:dyDescent="0.2">
      <c r="C61" s="372" t="s">
        <v>159</v>
      </c>
      <c r="D61" s="373"/>
      <c r="E61" s="373"/>
      <c r="F61" s="373"/>
      <c r="G61" s="373"/>
      <c r="H61" s="373"/>
      <c r="I61" s="245" t="str">
        <f>'7. Technical Capacity'!H45</f>
        <v>✗</v>
      </c>
      <c r="J61" s="25"/>
      <c r="L61" s="378" t="s">
        <v>160</v>
      </c>
      <c r="M61" s="379"/>
      <c r="N61" s="379"/>
      <c r="O61" s="379"/>
      <c r="P61" s="379"/>
      <c r="Q61" s="380"/>
      <c r="R61" s="245" t="str">
        <f>'13. Recognition of Customary'!H24</f>
        <v>✗</v>
      </c>
    </row>
    <row r="62" spans="1:19" ht="23" x14ac:dyDescent="0.2">
      <c r="C62" s="374" t="s">
        <v>161</v>
      </c>
      <c r="D62" s="375"/>
      <c r="E62" s="375"/>
      <c r="F62" s="375"/>
      <c r="G62" s="375"/>
      <c r="H62" s="375"/>
      <c r="I62" s="264" t="str">
        <f>'7. Technical Capacity'!H53</f>
        <v>✗</v>
      </c>
      <c r="J62" s="25"/>
      <c r="L62" s="402" t="s">
        <v>162</v>
      </c>
      <c r="M62" s="403"/>
      <c r="N62" s="403"/>
      <c r="O62" s="403"/>
      <c r="P62" s="403"/>
      <c r="Q62" s="404"/>
      <c r="R62" s="245" t="str">
        <f>'13. Recognition of Customary'!H33</f>
        <v>✗</v>
      </c>
    </row>
    <row r="63" spans="1:19" ht="23" x14ac:dyDescent="0.2">
      <c r="L63" s="399" t="s">
        <v>163</v>
      </c>
      <c r="M63" s="400"/>
      <c r="N63" s="400"/>
      <c r="O63" s="400"/>
      <c r="P63" s="400"/>
      <c r="Q63" s="401"/>
      <c r="R63" s="268" t="str">
        <f>'13. Recognition of Customary'!H40</f>
        <v>✗</v>
      </c>
    </row>
    <row r="64" spans="1:19" x14ac:dyDescent="0.2"/>
    <row r="65" x14ac:dyDescent="0.2"/>
    <row r="66" x14ac:dyDescent="0.2"/>
    <row r="67" x14ac:dyDescent="0.2"/>
  </sheetData>
  <mergeCells count="68">
    <mergeCell ref="Q1:Q2"/>
    <mergeCell ref="Q3:Q4"/>
    <mergeCell ref="C55:H55"/>
    <mergeCell ref="E2:I3"/>
    <mergeCell ref="E6:F7"/>
    <mergeCell ref="I6:K7"/>
    <mergeCell ref="C23:I23"/>
    <mergeCell ref="C11:R12"/>
    <mergeCell ref="L23:R23"/>
    <mergeCell ref="C31:I31"/>
    <mergeCell ref="L49:Q49"/>
    <mergeCell ref="C51:H51"/>
    <mergeCell ref="C50:H50"/>
    <mergeCell ref="L24:R24"/>
    <mergeCell ref="C54:H54"/>
    <mergeCell ref="L50:Q50"/>
    <mergeCell ref="L53:Q53"/>
    <mergeCell ref="C41:H41"/>
    <mergeCell ref="L63:Q63"/>
    <mergeCell ref="L54:R54"/>
    <mergeCell ref="L60:R60"/>
    <mergeCell ref="L55:Q55"/>
    <mergeCell ref="L62:Q62"/>
    <mergeCell ref="L61:Q61"/>
    <mergeCell ref="L56:Q56"/>
    <mergeCell ref="L58:Q58"/>
    <mergeCell ref="C58:H58"/>
    <mergeCell ref="L48:Q48"/>
    <mergeCell ref="L51:Q51"/>
    <mergeCell ref="L52:Q52"/>
    <mergeCell ref="L42:Q42"/>
    <mergeCell ref="L41:Q41"/>
    <mergeCell ref="C49:I49"/>
    <mergeCell ref="C33:H33"/>
    <mergeCell ref="C43:I43"/>
    <mergeCell ref="C38:I38"/>
    <mergeCell ref="C44:H44"/>
    <mergeCell ref="C45:H45"/>
    <mergeCell ref="C46:H46"/>
    <mergeCell ref="G6:H7"/>
    <mergeCell ref="L6:N7"/>
    <mergeCell ref="L28:R28"/>
    <mergeCell ref="L35:R35"/>
    <mergeCell ref="L33:Q33"/>
    <mergeCell ref="L32:Q32"/>
    <mergeCell ref="C24:I29"/>
    <mergeCell ref="G15:O15"/>
    <mergeCell ref="G16:O16"/>
    <mergeCell ref="G17:O17"/>
    <mergeCell ref="G18:O18"/>
    <mergeCell ref="C34:H34"/>
    <mergeCell ref="C32:I32"/>
    <mergeCell ref="C60:H60"/>
    <mergeCell ref="C61:H61"/>
    <mergeCell ref="C62:H62"/>
    <mergeCell ref="L25:Q25"/>
    <mergeCell ref="L26:Q26"/>
    <mergeCell ref="C57:I57"/>
    <mergeCell ref="C53:H53"/>
    <mergeCell ref="C35:H35"/>
    <mergeCell ref="C36:H36"/>
    <mergeCell ref="C39:H39"/>
    <mergeCell ref="C40:H40"/>
    <mergeCell ref="C47:H47"/>
    <mergeCell ref="C59:H59"/>
    <mergeCell ref="C52:H52"/>
    <mergeCell ref="L44:R44"/>
    <mergeCell ref="L45:R45"/>
  </mergeCells>
  <hyperlinks>
    <hyperlink ref="C38:I38" location="'4.  Gender'!A1" display="Gender" xr:uid="{3448AD1E-C0A7-1143-878A-CB871FB6AD5F}"/>
    <hyperlink ref="C43:I43" location="'5. Marginalized &amp; Vulnerable'!A1" display="Marginalized and Vulnerable Groups " xr:uid="{C30BF73F-358F-DA40-A05D-9F3084995A65}"/>
    <hyperlink ref="C49:I49" location="'6. Institutional Capacity'!A1" display="Institutional Capacity" xr:uid="{76FA93FC-67B6-CE4D-B763-D8DB2CFD5208}"/>
    <hyperlink ref="C57:I57" location="'7. Technical Capacity'!A1" display="Technical Knowledge &amp; Capacity" xr:uid="{ADB5DD61-B5AA-434D-8E5D-6748DF2335A6}"/>
    <hyperlink ref="L24:R24" location="'8. Multi-Stakeholder Working'!A1" display="Multi-Stakeholder Working Group" xr:uid="{FBBAEFBD-BA14-1448-B184-B669FB6E99D5}"/>
    <hyperlink ref="C32:I32" location="'3. Community Representation'!A1" display="Community Representation " xr:uid="{9EBD9CDE-EC75-C94B-B2B2-B684CADF2B49}"/>
    <hyperlink ref="L54:R54" location="'12. Dedicated Personnel'!A1" display="Dedicated Personnel" xr:uid="{5E476119-1E8A-2E40-A91B-F20A130CAFEC}"/>
    <hyperlink ref="L60:R60" location="'13. Recognition of Customary'!A1" display="Recognition of Customary Systems " xr:uid="{7B55D41E-F85B-CF4E-B50A-E27291233D19}"/>
    <hyperlink ref="E6:F7" location="'1. Start Page'!A1" display="Overview" xr:uid="{6ECD24CD-506C-534A-A309-41B71572347A}"/>
    <hyperlink ref="I6:K7" location="'14. Prerequisite Steps 1-3'!A1" display="Prerequisites" xr:uid="{125E8400-295D-534B-8CD4-A68E65C4606C}"/>
    <hyperlink ref="G6:H7" location="'2. Enabling Conditions Overview'!A1" display="Enabling Conditions" xr:uid="{0E8BF1A1-EA7F-6841-85FF-ACC0FDD86910}"/>
    <hyperlink ref="L6:N7" location="'15. Step 4. Consideration'!A1" display="Implementation" xr:uid="{F1835A3D-D270-F047-B8FB-4A16B7CF6A45}"/>
    <hyperlink ref="L45:R45" location="'11. Policies &amp; Procedures'!A1" display="Policies &amp; Procedures" xr:uid="{2FC608FE-2203-4A4D-9EB3-B1FC1686F7A3}"/>
    <hyperlink ref="L28:R28" location="'9. Cross-Cultural Understanding'!A1" display="Cross-Cultural Understanding" xr:uid="{749E08F1-38B9-284C-98A2-3799BB848993}"/>
    <hyperlink ref="L35:R35" location="'10. Collaborative Design'!A1" display="Collaborative Design of FPIC Process" xr:uid="{A7ADEF45-48C0-F54E-ACB5-183A14D3E6F4}"/>
    <hyperlink ref="Q1:Q2" location="'READ FIRST User Guide'!A1" display="User Guide" xr:uid="{904909C6-5FCE-C940-92F2-2546789502DF}"/>
    <hyperlink ref="Q3:Q4" location="Glossary!A1" display="Glossary" xr:uid="{666E31B1-7867-FE43-94BC-2BF8E5AE2D50}"/>
  </hyperlinks>
  <pageMargins left="0.7" right="0.7" top="0.75" bottom="0.75" header="0.3" footer="0.3"/>
  <pageSetup paperSize="9" orientation="portrait" horizontalDpi="1200" verticalDpi="1200"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2DAD5F-41C8-3244-B910-CDE93DCA37C8}">
  <sheetPr codeName="Sheet3"/>
  <dimension ref="A1:Y126"/>
  <sheetViews>
    <sheetView showGridLines="0" showRowColHeaders="0" zoomScaleNormal="400" workbookViewId="0">
      <selection activeCell="I14" sqref="I14:Q16"/>
    </sheetView>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3" customWidth="1"/>
    <col min="5" max="5" width="19.33203125" style="23" customWidth="1"/>
    <col min="6" max="6" width="8.6640625" style="39"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32"/>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394" t="s">
        <v>2</v>
      </c>
      <c r="F6" s="394"/>
      <c r="G6" s="394" t="s">
        <v>3</v>
      </c>
      <c r="H6" s="394"/>
      <c r="I6" s="394" t="s">
        <v>4</v>
      </c>
      <c r="J6" s="394"/>
      <c r="K6" s="394"/>
      <c r="L6" s="394" t="s">
        <v>5</v>
      </c>
      <c r="M6" s="394"/>
      <c r="N6" s="394"/>
      <c r="O6" s="79"/>
      <c r="P6" s="34"/>
      <c r="Q6" s="34"/>
      <c r="V6" s="441"/>
      <c r="W6" s="455"/>
      <c r="X6" s="455"/>
    </row>
    <row r="7" spans="1:25" s="32" customFormat="1" x14ac:dyDescent="0.2">
      <c r="A7" s="33"/>
      <c r="B7" s="34"/>
      <c r="C7" s="34"/>
      <c r="D7" s="34"/>
      <c r="E7" s="394"/>
      <c r="F7" s="394"/>
      <c r="G7" s="394"/>
      <c r="H7" s="394"/>
      <c r="I7" s="394"/>
      <c r="J7" s="394"/>
      <c r="K7" s="394"/>
      <c r="L7" s="394"/>
      <c r="M7" s="394"/>
      <c r="N7" s="394"/>
      <c r="O7" s="79"/>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S10" s="40"/>
      <c r="T10" s="41"/>
    </row>
    <row r="11" spans="1:25" ht="16" customHeight="1" x14ac:dyDescent="0.2">
      <c r="A11" s="42"/>
      <c r="S11" s="43"/>
    </row>
    <row r="12" spans="1:25" ht="16" customHeight="1" x14ac:dyDescent="0.2">
      <c r="A12" s="42"/>
      <c r="H12" s="430" t="str">
        <f>IF(H63=0,"✓","✗")</f>
        <v>✗</v>
      </c>
      <c r="I12" s="426" t="s">
        <v>111</v>
      </c>
      <c r="J12" s="426"/>
      <c r="K12" s="426"/>
      <c r="L12" s="426"/>
      <c r="M12" s="426"/>
      <c r="N12" s="426"/>
      <c r="O12" s="426"/>
      <c r="P12" s="426"/>
      <c r="Q12" s="426"/>
      <c r="S12" s="43"/>
    </row>
    <row r="13" spans="1:25" ht="16" customHeight="1" x14ac:dyDescent="0.2">
      <c r="A13" s="42"/>
      <c r="H13" s="431"/>
      <c r="I13" s="427"/>
      <c r="J13" s="427"/>
      <c r="K13" s="427"/>
      <c r="L13" s="427"/>
      <c r="M13" s="427"/>
      <c r="N13" s="427"/>
      <c r="O13" s="427"/>
      <c r="P13" s="427"/>
      <c r="Q13" s="427"/>
      <c r="S13" s="43"/>
    </row>
    <row r="14" spans="1:25" ht="16" customHeight="1" x14ac:dyDescent="0.2">
      <c r="A14" s="42"/>
      <c r="I14" s="432" t="s">
        <v>164</v>
      </c>
      <c r="J14" s="432"/>
      <c r="K14" s="432"/>
      <c r="L14" s="432"/>
      <c r="M14" s="432"/>
      <c r="N14" s="432"/>
      <c r="O14" s="432"/>
      <c r="P14" s="432"/>
      <c r="Q14" s="432"/>
      <c r="S14" s="43"/>
    </row>
    <row r="15" spans="1:25" ht="16" customHeight="1" x14ac:dyDescent="0.2">
      <c r="A15" s="42"/>
      <c r="H15" s="23" t="s">
        <v>165</v>
      </c>
      <c r="I15" s="433"/>
      <c r="J15" s="433"/>
      <c r="K15" s="433"/>
      <c r="L15" s="433"/>
      <c r="M15" s="433"/>
      <c r="N15" s="433"/>
      <c r="O15" s="433"/>
      <c r="P15" s="433"/>
      <c r="Q15" s="433"/>
      <c r="S15" s="43"/>
    </row>
    <row r="16" spans="1:25" ht="16" customHeight="1" x14ac:dyDescent="0.2">
      <c r="A16" s="42"/>
      <c r="I16" s="433"/>
      <c r="J16" s="433"/>
      <c r="K16" s="433"/>
      <c r="L16" s="433"/>
      <c r="M16" s="433"/>
      <c r="N16" s="433"/>
      <c r="O16" s="433"/>
      <c r="P16" s="433"/>
      <c r="Q16" s="433"/>
      <c r="S16" s="43"/>
    </row>
    <row r="17" spans="1:19" ht="16" customHeight="1" thickBot="1" x14ac:dyDescent="0.25">
      <c r="A17" s="42"/>
      <c r="B17" s="41"/>
      <c r="I17" s="444" t="s">
        <v>166</v>
      </c>
      <c r="J17" s="444"/>
      <c r="K17" s="444"/>
      <c r="L17" s="444"/>
      <c r="M17" s="444"/>
      <c r="N17" s="444"/>
      <c r="O17" s="444"/>
      <c r="P17" s="444"/>
      <c r="Q17" s="444"/>
      <c r="S17" s="43"/>
    </row>
    <row r="18" spans="1:19" ht="16" customHeight="1" x14ac:dyDescent="0.2">
      <c r="A18" s="42"/>
      <c r="B18" s="41"/>
      <c r="C18" s="439" t="str">
        <f>'3. Community Representation'!H12</f>
        <v>✗</v>
      </c>
      <c r="D18" s="436" t="s">
        <v>111</v>
      </c>
      <c r="E18" s="436"/>
      <c r="F18" s="428" t="str">
        <f>CONCATENATE("completed: ",4-'3. Community Representation'!H63,"/4")</f>
        <v>completed: 0/4</v>
      </c>
      <c r="H18" s="23" t="s">
        <v>167</v>
      </c>
      <c r="I18" s="444"/>
      <c r="J18" s="444"/>
      <c r="K18" s="444"/>
      <c r="L18" s="444"/>
      <c r="M18" s="444"/>
      <c r="N18" s="444"/>
      <c r="O18" s="444"/>
      <c r="P18" s="444"/>
      <c r="Q18" s="444"/>
      <c r="S18" s="43"/>
    </row>
    <row r="19" spans="1:19" ht="29" customHeight="1" x14ac:dyDescent="0.2">
      <c r="A19" s="42"/>
      <c r="B19" s="41"/>
      <c r="C19" s="440"/>
      <c r="D19" s="437"/>
      <c r="E19" s="437"/>
      <c r="F19" s="429"/>
      <c r="I19" s="444"/>
      <c r="J19" s="444"/>
      <c r="K19" s="444"/>
      <c r="L19" s="444"/>
      <c r="M19" s="444"/>
      <c r="N19" s="444"/>
      <c r="O19" s="444"/>
      <c r="P19" s="444"/>
      <c r="Q19" s="444"/>
      <c r="S19" s="43"/>
    </row>
    <row r="20" spans="1:19" ht="16" customHeight="1" thickBot="1" x14ac:dyDescent="0.25">
      <c r="A20" s="42"/>
      <c r="B20" s="269"/>
      <c r="C20" s="441"/>
      <c r="D20" s="438"/>
      <c r="E20" s="438"/>
      <c r="F20" s="270"/>
      <c r="H20" s="271"/>
      <c r="I20" s="271"/>
      <c r="J20" s="271"/>
      <c r="K20" s="271"/>
      <c r="L20" s="271"/>
      <c r="M20" s="271"/>
      <c r="N20" s="271"/>
      <c r="O20" s="271"/>
      <c r="P20" s="271"/>
      <c r="Q20" s="271"/>
      <c r="S20" s="43"/>
    </row>
    <row r="21" spans="1:19" ht="16" customHeight="1" x14ac:dyDescent="0.2">
      <c r="A21" s="42"/>
      <c r="B21" s="41"/>
      <c r="C21" s="272"/>
      <c r="D21" s="273"/>
      <c r="E21" s="273"/>
      <c r="S21" s="43"/>
    </row>
    <row r="22" spans="1:19" ht="16" customHeight="1" thickBot="1" x14ac:dyDescent="0.25">
      <c r="A22" s="42"/>
      <c r="B22" s="41"/>
      <c r="C22" s="414" t="str">
        <f>'4.  Gender'!H12</f>
        <v>✗</v>
      </c>
      <c r="D22" s="423" t="s">
        <v>121</v>
      </c>
      <c r="E22" s="423"/>
      <c r="F22" s="410" t="str">
        <f>CONCATENATE("completed: ",3-'4.  Gender'!H63,"/3")</f>
        <v>completed: 0/3</v>
      </c>
      <c r="H22" s="442" t="s">
        <v>168</v>
      </c>
      <c r="I22" s="442"/>
      <c r="J22" s="442"/>
      <c r="K22" s="442"/>
      <c r="L22" s="442"/>
      <c r="M22" s="442"/>
      <c r="N22" s="442"/>
      <c r="O22" s="442"/>
      <c r="P22" s="442"/>
      <c r="Q22" s="442"/>
      <c r="S22" s="43"/>
    </row>
    <row r="23" spans="1:19" ht="16" customHeight="1" thickTop="1" x14ac:dyDescent="0.2">
      <c r="A23" s="42"/>
      <c r="B23" s="274"/>
      <c r="C23" s="415"/>
      <c r="D23" s="424"/>
      <c r="E23" s="424"/>
      <c r="F23" s="411"/>
      <c r="J23" s="275"/>
      <c r="K23" s="275"/>
      <c r="L23" s="275"/>
      <c r="M23" s="275"/>
      <c r="N23" s="275"/>
      <c r="S23" s="43"/>
    </row>
    <row r="24" spans="1:19" ht="16" customHeight="1" x14ac:dyDescent="0.2">
      <c r="A24" s="42"/>
      <c r="B24" s="41"/>
      <c r="C24" s="416"/>
      <c r="D24" s="425"/>
      <c r="E24" s="425"/>
      <c r="F24" s="276"/>
      <c r="H24" s="412" t="str">
        <f>IF(R25=FALSE,"✗",IF(R26=TRUE,"✓","✗"))</f>
        <v>✗</v>
      </c>
      <c r="I24" s="443" t="s">
        <v>169</v>
      </c>
      <c r="J24" s="443"/>
      <c r="K24" s="443"/>
      <c r="L24" s="443"/>
      <c r="M24" s="443"/>
      <c r="N24" s="443"/>
      <c r="O24" s="449" t="s">
        <v>170</v>
      </c>
      <c r="P24" s="450"/>
      <c r="Q24" s="450"/>
      <c r="R24" s="22" t="s">
        <v>171</v>
      </c>
      <c r="S24" s="43"/>
    </row>
    <row r="25" spans="1:19" ht="16" customHeight="1" x14ac:dyDescent="0.2">
      <c r="A25" s="42"/>
      <c r="B25" s="41"/>
      <c r="C25" s="272"/>
      <c r="D25" s="273"/>
      <c r="E25" s="273"/>
      <c r="H25" s="412"/>
      <c r="I25" s="443"/>
      <c r="J25" s="443"/>
      <c r="K25" s="443"/>
      <c r="L25" s="443"/>
      <c r="M25" s="443"/>
      <c r="N25" s="443"/>
      <c r="O25" s="450"/>
      <c r="P25" s="450"/>
      <c r="Q25" s="450"/>
      <c r="R25" s="23" t="b">
        <f>ISNUMBER(SEARCH(R24,O24))</f>
        <v>1</v>
      </c>
      <c r="S25" s="43"/>
    </row>
    <row r="26" spans="1:19" ht="16" customHeight="1" x14ac:dyDescent="0.2">
      <c r="A26" s="42"/>
      <c r="B26" s="41"/>
      <c r="C26" s="414" t="str">
        <f>'5. Marginalized &amp; Vulnerable'!H12</f>
        <v>✗</v>
      </c>
      <c r="D26" s="417" t="s">
        <v>172</v>
      </c>
      <c r="E26" s="418"/>
      <c r="F26" s="410" t="str">
        <f>CONCATENATE("completed: ",4-'5. Marginalized &amp; Vulnerable'!H66,"/4")</f>
        <v>completed: 0/4</v>
      </c>
      <c r="H26" s="412"/>
      <c r="I26" s="443"/>
      <c r="J26" s="443"/>
      <c r="K26" s="443"/>
      <c r="L26" s="443"/>
      <c r="M26" s="443"/>
      <c r="N26" s="443"/>
      <c r="O26" s="450"/>
      <c r="P26" s="450"/>
      <c r="Q26" s="450"/>
      <c r="R26" s="23" t="b">
        <v>0</v>
      </c>
      <c r="S26" s="43"/>
    </row>
    <row r="27" spans="1:19" ht="16" customHeight="1" x14ac:dyDescent="0.2">
      <c r="A27" s="42"/>
      <c r="B27" s="274"/>
      <c r="C27" s="415"/>
      <c r="D27" s="419"/>
      <c r="E27" s="419"/>
      <c r="F27" s="411"/>
      <c r="H27" s="412"/>
      <c r="I27" s="435" t="s">
        <v>173</v>
      </c>
      <c r="J27" s="435"/>
      <c r="K27" s="435"/>
      <c r="L27" s="435"/>
      <c r="M27" s="435"/>
      <c r="O27" s="448" t="str">
        <f>IF(R26=FALSE,"     Confirm evidence link",IF(R25=FALSE,"     Please insert link above","     Evidence link confirmed"))</f>
        <v xml:space="preserve">     Confirm evidence link</v>
      </c>
      <c r="P27" s="448"/>
      <c r="Q27" s="448"/>
      <c r="S27" s="43"/>
    </row>
    <row r="28" spans="1:19" ht="16" customHeight="1" x14ac:dyDescent="0.2">
      <c r="A28" s="42"/>
      <c r="B28" s="41"/>
      <c r="C28" s="416"/>
      <c r="D28" s="420"/>
      <c r="E28" s="420"/>
      <c r="F28" s="276"/>
      <c r="H28" s="412"/>
      <c r="I28" s="435"/>
      <c r="J28" s="435"/>
      <c r="K28" s="435"/>
      <c r="L28" s="435"/>
      <c r="M28" s="435"/>
      <c r="O28" s="448"/>
      <c r="P28" s="448"/>
      <c r="Q28" s="448"/>
      <c r="S28" s="43"/>
    </row>
    <row r="29" spans="1:19" ht="16" customHeight="1" x14ac:dyDescent="0.2">
      <c r="A29" s="42"/>
      <c r="B29" s="41"/>
      <c r="C29" s="272"/>
      <c r="D29" s="273"/>
      <c r="E29" s="273"/>
      <c r="H29" s="49"/>
      <c r="I29" s="49"/>
      <c r="J29" s="49"/>
      <c r="K29" s="49"/>
      <c r="L29" s="49"/>
      <c r="M29" s="49"/>
      <c r="N29" s="49"/>
      <c r="O29" s="49"/>
      <c r="P29" s="49"/>
      <c r="Q29" s="49"/>
      <c r="S29" s="43"/>
    </row>
    <row r="30" spans="1:19" ht="16" customHeight="1" x14ac:dyDescent="0.2">
      <c r="A30" s="42"/>
      <c r="B30" s="41"/>
      <c r="C30" s="414" t="str">
        <f>'6. Institutional Capacity'!H12</f>
        <v>✗</v>
      </c>
      <c r="D30" s="418" t="s">
        <v>140</v>
      </c>
      <c r="E30" s="418"/>
      <c r="F30" s="410" t="str">
        <f>CONCATENATE("completed: ",6-'6. Institutional Capacity'!H75,"/6")</f>
        <v>completed: 0/6</v>
      </c>
      <c r="S30" s="43"/>
    </row>
    <row r="31" spans="1:19" ht="16" customHeight="1" x14ac:dyDescent="0.2">
      <c r="A31" s="42"/>
      <c r="B31" s="274"/>
      <c r="C31" s="415"/>
      <c r="D31" s="419"/>
      <c r="E31" s="419"/>
      <c r="F31" s="411"/>
      <c r="H31" s="412" t="str">
        <f>IF(R32=FALSE,"✗",IF(R33=TRUE,"✓","✗"))</f>
        <v>✗</v>
      </c>
      <c r="I31" s="434" t="s">
        <v>174</v>
      </c>
      <c r="J31" s="434"/>
      <c r="K31" s="434"/>
      <c r="L31" s="434"/>
      <c r="M31" s="434"/>
      <c r="N31" s="434"/>
      <c r="O31" s="449" t="s">
        <v>170</v>
      </c>
      <c r="P31" s="450"/>
      <c r="Q31" s="450"/>
      <c r="R31" s="22" t="s">
        <v>171</v>
      </c>
      <c r="S31" s="43"/>
    </row>
    <row r="32" spans="1:19" ht="16" customHeight="1" x14ac:dyDescent="0.2">
      <c r="A32" s="42"/>
      <c r="B32" s="41"/>
      <c r="C32" s="416"/>
      <c r="D32" s="420"/>
      <c r="E32" s="420"/>
      <c r="F32" s="276"/>
      <c r="H32" s="412"/>
      <c r="I32" s="434"/>
      <c r="J32" s="434"/>
      <c r="K32" s="434"/>
      <c r="L32" s="434"/>
      <c r="M32" s="434"/>
      <c r="N32" s="434"/>
      <c r="O32" s="450"/>
      <c r="P32" s="450"/>
      <c r="Q32" s="450"/>
      <c r="R32" s="23" t="b">
        <f>ISNUMBER(SEARCH(R31,O31))</f>
        <v>1</v>
      </c>
      <c r="S32" s="43"/>
    </row>
    <row r="33" spans="1:19" ht="16" customHeight="1" x14ac:dyDescent="0.2">
      <c r="A33" s="42"/>
      <c r="B33" s="41"/>
      <c r="C33" s="272"/>
      <c r="D33" s="273"/>
      <c r="E33" s="273"/>
      <c r="H33" s="412"/>
      <c r="I33" s="434"/>
      <c r="J33" s="434"/>
      <c r="K33" s="434"/>
      <c r="L33" s="434"/>
      <c r="M33" s="434"/>
      <c r="N33" s="434"/>
      <c r="O33" s="450"/>
      <c r="P33" s="450"/>
      <c r="Q33" s="450"/>
      <c r="R33" s="23" t="b">
        <v>0</v>
      </c>
      <c r="S33" s="43"/>
    </row>
    <row r="34" spans="1:19" ht="16" customHeight="1" x14ac:dyDescent="0.2">
      <c r="A34" s="42"/>
      <c r="B34" s="41"/>
      <c r="C34" s="414" t="str">
        <f>'7. Technical Capacity'!H12</f>
        <v>✗</v>
      </c>
      <c r="D34" s="417" t="s">
        <v>175</v>
      </c>
      <c r="E34" s="418"/>
      <c r="F34" s="410" t="str">
        <f>CONCATENATE("completed: ",5-'7. Technical Capacity'!H63,"/5")</f>
        <v>completed: 0/5</v>
      </c>
      <c r="H34" s="412"/>
      <c r="I34" s="435" t="s">
        <v>173</v>
      </c>
      <c r="J34" s="435"/>
      <c r="K34" s="435"/>
      <c r="L34" s="435"/>
      <c r="M34" s="435"/>
      <c r="O34" s="448" t="str">
        <f>IF(R33=FALSE,"     Confirm evidence link",IF(R32=FALSE,"     Please insert link above","     Evidence link confirmed"))</f>
        <v xml:space="preserve">     Confirm evidence link</v>
      </c>
      <c r="P34" s="448"/>
      <c r="Q34" s="448"/>
      <c r="S34" s="43"/>
    </row>
    <row r="35" spans="1:19" ht="16" customHeight="1" x14ac:dyDescent="0.2">
      <c r="A35" s="42"/>
      <c r="B35" s="274"/>
      <c r="C35" s="415"/>
      <c r="D35" s="419"/>
      <c r="E35" s="419"/>
      <c r="F35" s="411"/>
      <c r="H35" s="412"/>
      <c r="I35" s="435"/>
      <c r="J35" s="435"/>
      <c r="K35" s="435"/>
      <c r="L35" s="435"/>
      <c r="M35" s="435"/>
      <c r="O35" s="448"/>
      <c r="P35" s="448"/>
      <c r="Q35" s="448"/>
      <c r="S35" s="43"/>
    </row>
    <row r="36" spans="1:19" ht="16" customHeight="1" x14ac:dyDescent="0.2">
      <c r="A36" s="42"/>
      <c r="B36" s="41"/>
      <c r="C36" s="416"/>
      <c r="D36" s="420"/>
      <c r="E36" s="420"/>
      <c r="F36" s="276"/>
      <c r="H36" s="49"/>
      <c r="I36" s="49"/>
      <c r="J36" s="49"/>
      <c r="K36" s="49"/>
      <c r="L36" s="49"/>
      <c r="M36" s="49"/>
      <c r="N36" s="49"/>
      <c r="O36" s="49"/>
      <c r="P36" s="49"/>
      <c r="Q36" s="49"/>
      <c r="S36" s="43"/>
    </row>
    <row r="37" spans="1:19" ht="16" customHeight="1" x14ac:dyDescent="0.2">
      <c r="A37" s="42"/>
      <c r="B37" s="41"/>
      <c r="C37" s="272"/>
      <c r="D37" s="273"/>
      <c r="E37" s="273"/>
      <c r="S37" s="43"/>
    </row>
    <row r="38" spans="1:19" ht="16" customHeight="1" x14ac:dyDescent="0.2">
      <c r="A38" s="42"/>
      <c r="B38" s="41"/>
      <c r="C38" s="414" t="str">
        <f>'8. Multi-Stakeholder Working'!H12</f>
        <v>✗</v>
      </c>
      <c r="D38" s="417" t="s">
        <v>176</v>
      </c>
      <c r="E38" s="418"/>
      <c r="F38" s="410" t="str">
        <f>CONCATENATE("completed: ",2-'8. Multi-Stakeholder Working'!H63,"/2")</f>
        <v>completed: 0/2</v>
      </c>
      <c r="H38" s="412" t="str">
        <f>IF(R39=FALSE,"✗",IF(R40=TRUE,"✓","✗"))</f>
        <v>✗</v>
      </c>
      <c r="I38" s="434" t="s">
        <v>177</v>
      </c>
      <c r="J38" s="434"/>
      <c r="K38" s="434"/>
      <c r="L38" s="434"/>
      <c r="M38" s="434"/>
      <c r="N38" s="434"/>
      <c r="O38" s="449" t="s">
        <v>170</v>
      </c>
      <c r="P38" s="450"/>
      <c r="Q38" s="450"/>
      <c r="R38" s="22" t="s">
        <v>171</v>
      </c>
      <c r="S38" s="43"/>
    </row>
    <row r="39" spans="1:19" ht="16" customHeight="1" x14ac:dyDescent="0.2">
      <c r="A39" s="42"/>
      <c r="B39" s="274"/>
      <c r="C39" s="415"/>
      <c r="D39" s="419"/>
      <c r="E39" s="419"/>
      <c r="F39" s="411"/>
      <c r="H39" s="412"/>
      <c r="I39" s="434"/>
      <c r="J39" s="434"/>
      <c r="K39" s="434"/>
      <c r="L39" s="434"/>
      <c r="M39" s="434"/>
      <c r="N39" s="434"/>
      <c r="O39" s="450"/>
      <c r="P39" s="450"/>
      <c r="Q39" s="450"/>
      <c r="R39" s="23" t="b">
        <f>ISNUMBER(SEARCH(R38,#REF!))</f>
        <v>0</v>
      </c>
      <c r="S39" s="43"/>
    </row>
    <row r="40" spans="1:19" ht="16" customHeight="1" x14ac:dyDescent="0.2">
      <c r="A40" s="42"/>
      <c r="B40" s="41"/>
      <c r="C40" s="416"/>
      <c r="D40" s="420"/>
      <c r="E40" s="420"/>
      <c r="F40" s="276"/>
      <c r="H40" s="412"/>
      <c r="I40" s="434"/>
      <c r="J40" s="434"/>
      <c r="K40" s="434"/>
      <c r="L40" s="434"/>
      <c r="M40" s="434"/>
      <c r="N40" s="434"/>
      <c r="O40" s="450"/>
      <c r="P40" s="450"/>
      <c r="Q40" s="450"/>
      <c r="R40" s="23" t="b">
        <v>0</v>
      </c>
      <c r="S40" s="43"/>
    </row>
    <row r="41" spans="1:19" ht="16" customHeight="1" x14ac:dyDescent="0.2">
      <c r="A41" s="42"/>
      <c r="B41" s="41"/>
      <c r="C41" s="272"/>
      <c r="D41" s="273"/>
      <c r="E41" s="273"/>
      <c r="H41" s="412"/>
      <c r="I41" s="435" t="s">
        <v>173</v>
      </c>
      <c r="J41" s="435"/>
      <c r="K41" s="435"/>
      <c r="L41" s="435"/>
      <c r="M41" s="435"/>
      <c r="O41" s="448" t="str">
        <f>IF(R40=FALSE,"     Confirm evidence link",IF(R39=FALSE,"     Please insert link above","     Evidence link confirmed"))</f>
        <v xml:space="preserve">     Confirm evidence link</v>
      </c>
      <c r="P41" s="448"/>
      <c r="Q41" s="448"/>
      <c r="S41" s="43"/>
    </row>
    <row r="42" spans="1:19" ht="16" customHeight="1" x14ac:dyDescent="0.2">
      <c r="A42" s="42"/>
      <c r="B42" s="41"/>
      <c r="C42" s="414" t="str">
        <f>'9. Cross-Cultural Understanding'!H12</f>
        <v>✗</v>
      </c>
      <c r="D42" s="417" t="s">
        <v>178</v>
      </c>
      <c r="E42" s="418"/>
      <c r="F42" s="410" t="str">
        <f>CONCATENATE("completed: ",5-'9. Cross-Cultural Understanding'!H66,"/5")</f>
        <v>completed: 0/5</v>
      </c>
      <c r="H42" s="412"/>
      <c r="I42" s="435"/>
      <c r="J42" s="435"/>
      <c r="K42" s="435"/>
      <c r="L42" s="435"/>
      <c r="M42" s="435"/>
      <c r="O42" s="448"/>
      <c r="P42" s="448"/>
      <c r="Q42" s="448"/>
      <c r="S42" s="43"/>
    </row>
    <row r="43" spans="1:19" ht="16" customHeight="1" x14ac:dyDescent="0.2">
      <c r="A43" s="42"/>
      <c r="B43" s="274"/>
      <c r="C43" s="415"/>
      <c r="D43" s="419"/>
      <c r="E43" s="419"/>
      <c r="F43" s="411"/>
      <c r="H43" s="49"/>
      <c r="I43" s="49"/>
      <c r="J43" s="49"/>
      <c r="K43" s="49"/>
      <c r="L43" s="49"/>
      <c r="M43" s="49"/>
      <c r="N43" s="49"/>
      <c r="O43" s="49"/>
      <c r="P43" s="49"/>
      <c r="Q43" s="49"/>
      <c r="S43" s="43"/>
    </row>
    <row r="44" spans="1:19" ht="16" customHeight="1" x14ac:dyDescent="0.2">
      <c r="A44" s="42"/>
      <c r="B44" s="41"/>
      <c r="C44" s="416"/>
      <c r="D44" s="420"/>
      <c r="E44" s="420"/>
      <c r="F44" s="276"/>
      <c r="S44" s="43"/>
    </row>
    <row r="45" spans="1:19" ht="16" customHeight="1" x14ac:dyDescent="0.2">
      <c r="A45" s="42"/>
      <c r="B45" s="41"/>
      <c r="C45" s="272"/>
      <c r="D45" s="273"/>
      <c r="E45" s="273"/>
      <c r="H45" s="412" t="str">
        <f>IF(R46=FALSE,"✗",IF(R47=TRUE,"✓","✗"))</f>
        <v>✗</v>
      </c>
      <c r="I45" s="434" t="s">
        <v>179</v>
      </c>
      <c r="J45" s="434"/>
      <c r="K45" s="434"/>
      <c r="L45" s="434"/>
      <c r="M45" s="434"/>
      <c r="N45" s="434"/>
      <c r="O45" s="449" t="s">
        <v>170</v>
      </c>
      <c r="P45" s="450"/>
      <c r="Q45" s="450"/>
      <c r="R45" s="22" t="s">
        <v>171</v>
      </c>
      <c r="S45" s="43"/>
    </row>
    <row r="46" spans="1:19" ht="16" customHeight="1" x14ac:dyDescent="0.2">
      <c r="A46" s="42"/>
      <c r="B46" s="41"/>
      <c r="C46" s="414" t="str">
        <f>'10. Collaborative Design'!H12</f>
        <v>✗</v>
      </c>
      <c r="D46" s="417" t="s">
        <v>180</v>
      </c>
      <c r="E46" s="418"/>
      <c r="F46" s="410" t="str">
        <f>CONCATENATE("completed: ",4-'10. Collaborative Design'!H66,"/4")</f>
        <v>completed: 0/4</v>
      </c>
      <c r="H46" s="412"/>
      <c r="I46" s="434"/>
      <c r="J46" s="434"/>
      <c r="K46" s="434"/>
      <c r="L46" s="434"/>
      <c r="M46" s="434"/>
      <c r="N46" s="434"/>
      <c r="O46" s="450"/>
      <c r="P46" s="450"/>
      <c r="Q46" s="450"/>
      <c r="R46" s="23" t="b">
        <f>ISNUMBER(SEARCH(R45,O45))</f>
        <v>1</v>
      </c>
      <c r="S46" s="43"/>
    </row>
    <row r="47" spans="1:19" ht="16" customHeight="1" x14ac:dyDescent="0.2">
      <c r="A47" s="42"/>
      <c r="B47" s="274"/>
      <c r="C47" s="415"/>
      <c r="D47" s="419"/>
      <c r="E47" s="419"/>
      <c r="F47" s="411"/>
      <c r="H47" s="412"/>
      <c r="I47" s="434"/>
      <c r="J47" s="434"/>
      <c r="K47" s="434"/>
      <c r="L47" s="434"/>
      <c r="M47" s="434"/>
      <c r="N47" s="434"/>
      <c r="O47" s="450"/>
      <c r="P47" s="450"/>
      <c r="Q47" s="450"/>
      <c r="R47" s="23" t="b">
        <v>0</v>
      </c>
      <c r="S47" s="43"/>
    </row>
    <row r="48" spans="1:19" ht="16" customHeight="1" x14ac:dyDescent="0.2">
      <c r="A48" s="277"/>
      <c r="C48" s="416"/>
      <c r="D48" s="420"/>
      <c r="E48" s="420"/>
      <c r="F48" s="276"/>
      <c r="H48" s="412"/>
      <c r="I48" s="435" t="s">
        <v>173</v>
      </c>
      <c r="J48" s="435"/>
      <c r="K48" s="435"/>
      <c r="L48" s="435"/>
      <c r="M48" s="435"/>
      <c r="O48" s="448" t="str">
        <f>IF(R47=FALSE,"     Confirm evidence link",IF(R46=FALSE,"     Please insert link above","     Evidence link confirmed"))</f>
        <v xml:space="preserve">     Confirm evidence link</v>
      </c>
      <c r="P48" s="448"/>
      <c r="Q48" s="448"/>
      <c r="S48" s="43"/>
    </row>
    <row r="49" spans="1:19" ht="16" customHeight="1" x14ac:dyDescent="0.2">
      <c r="A49" s="42"/>
      <c r="B49" s="41"/>
      <c r="D49" s="273"/>
      <c r="E49" s="273"/>
      <c r="H49" s="412"/>
      <c r="I49" s="435"/>
      <c r="J49" s="435"/>
      <c r="K49" s="435"/>
      <c r="L49" s="435"/>
      <c r="M49" s="435"/>
      <c r="O49" s="448"/>
      <c r="P49" s="448"/>
      <c r="Q49" s="448"/>
      <c r="S49" s="43"/>
    </row>
    <row r="50" spans="1:19" ht="16" customHeight="1" thickBot="1" x14ac:dyDescent="0.25">
      <c r="A50" s="42"/>
      <c r="B50" s="41"/>
      <c r="C50" s="414" t="str">
        <f>'11. Policies &amp; Procedures'!H12</f>
        <v>✗</v>
      </c>
      <c r="D50" s="418" t="s">
        <v>134</v>
      </c>
      <c r="E50" s="418"/>
      <c r="F50" s="410" t="str">
        <f>CONCATENATE("completed: ",7-'11. Policies &amp; Procedures'!H85,"/7")</f>
        <v>completed: 0/7</v>
      </c>
      <c r="H50" s="70"/>
      <c r="I50" s="70"/>
      <c r="J50" s="70"/>
      <c r="K50" s="70"/>
      <c r="L50" s="70"/>
      <c r="M50" s="70"/>
      <c r="N50" s="70"/>
      <c r="O50" s="70"/>
      <c r="P50" s="70"/>
      <c r="Q50" s="70"/>
      <c r="S50" s="43"/>
    </row>
    <row r="51" spans="1:19" ht="16" customHeight="1" thickTop="1" x14ac:dyDescent="0.2">
      <c r="A51" s="42"/>
      <c r="B51" s="274"/>
      <c r="C51" s="415"/>
      <c r="D51" s="419"/>
      <c r="E51" s="419"/>
      <c r="F51" s="411"/>
      <c r="S51" s="43"/>
    </row>
    <row r="52" spans="1:19" ht="16" customHeight="1" x14ac:dyDescent="0.2">
      <c r="A52" s="42"/>
      <c r="B52" s="41"/>
      <c r="C52" s="416"/>
      <c r="D52" s="420"/>
      <c r="E52" s="420"/>
      <c r="F52" s="276"/>
      <c r="O52" s="32"/>
      <c r="P52" s="32"/>
      <c r="Q52" s="32"/>
      <c r="S52" s="43"/>
    </row>
    <row r="53" spans="1:19" ht="16" customHeight="1" x14ac:dyDescent="0.2">
      <c r="A53" s="42"/>
      <c r="B53" s="41"/>
      <c r="C53" s="272"/>
      <c r="D53" s="273"/>
      <c r="E53" s="273"/>
      <c r="S53" s="43"/>
    </row>
    <row r="54" spans="1:19" ht="16" customHeight="1" x14ac:dyDescent="0.2">
      <c r="A54" s="42"/>
      <c r="B54" s="41"/>
      <c r="C54" s="414" t="str">
        <f>'12. Dedicated Personnel'!H12</f>
        <v>✗</v>
      </c>
      <c r="D54" s="423" t="s">
        <v>150</v>
      </c>
      <c r="E54" s="423"/>
      <c r="F54" s="410" t="str">
        <f>CONCATENATE("completed: ",4-'12. Dedicated Personnel'!H71,"/4")</f>
        <v>completed: 0/4</v>
      </c>
      <c r="S54" s="43"/>
    </row>
    <row r="55" spans="1:19" ht="16" customHeight="1" x14ac:dyDescent="0.2">
      <c r="A55" s="42"/>
      <c r="B55" s="274"/>
      <c r="C55" s="415"/>
      <c r="D55" s="424"/>
      <c r="E55" s="424"/>
      <c r="F55" s="411"/>
    </row>
    <row r="56" spans="1:19" ht="16" customHeight="1" x14ac:dyDescent="0.2">
      <c r="A56" s="42"/>
      <c r="B56" s="41"/>
      <c r="C56" s="416"/>
      <c r="D56" s="425"/>
      <c r="E56" s="425"/>
      <c r="F56" s="276"/>
      <c r="H56" s="412"/>
      <c r="I56" s="413"/>
      <c r="J56" s="413"/>
      <c r="K56" s="413"/>
      <c r="L56" s="413"/>
      <c r="M56" s="413"/>
      <c r="N56" s="413"/>
      <c r="O56" s="445"/>
      <c r="P56" s="445"/>
      <c r="Q56" s="445"/>
    </row>
    <row r="57" spans="1:19" ht="16" customHeight="1" x14ac:dyDescent="0.2">
      <c r="A57" s="42"/>
      <c r="B57" s="41"/>
      <c r="C57" s="272"/>
      <c r="D57" s="273"/>
      <c r="E57" s="273"/>
      <c r="H57" s="412"/>
      <c r="I57" s="413"/>
      <c r="J57" s="413"/>
      <c r="K57" s="413"/>
      <c r="L57" s="413"/>
      <c r="M57" s="413"/>
      <c r="N57" s="413"/>
      <c r="O57" s="446"/>
      <c r="P57" s="446"/>
      <c r="Q57" s="446"/>
    </row>
    <row r="58" spans="1:19" ht="16" customHeight="1" x14ac:dyDescent="0.2">
      <c r="A58" s="42"/>
      <c r="B58" s="41"/>
      <c r="C58" s="414" t="str">
        <f>'13. Recognition of Customary'!H12</f>
        <v>✗</v>
      </c>
      <c r="D58" s="417" t="s">
        <v>181</v>
      </c>
      <c r="E58" s="418"/>
      <c r="F58" s="421" t="str">
        <f>CONCATENATE("completed: ",3-'13. Recognition of Customary'!H65,"/3")</f>
        <v>completed: 0/3</v>
      </c>
      <c r="H58" s="412"/>
      <c r="I58" s="413"/>
      <c r="J58" s="413"/>
      <c r="K58" s="413"/>
      <c r="L58" s="413"/>
      <c r="M58" s="413"/>
      <c r="N58" s="413"/>
      <c r="O58" s="446"/>
      <c r="P58" s="446"/>
      <c r="Q58" s="446"/>
    </row>
    <row r="59" spans="1:19" ht="16" customHeight="1" x14ac:dyDescent="0.2">
      <c r="A59" s="42"/>
      <c r="B59" s="274"/>
      <c r="C59" s="415"/>
      <c r="D59" s="419"/>
      <c r="E59" s="419"/>
      <c r="F59" s="422"/>
      <c r="H59" s="412"/>
      <c r="I59" s="447"/>
      <c r="J59" s="447"/>
      <c r="K59" s="447"/>
      <c r="L59" s="447"/>
      <c r="M59" s="447"/>
      <c r="O59" s="446"/>
      <c r="P59" s="446"/>
      <c r="Q59" s="446"/>
    </row>
    <row r="60" spans="1:19" ht="16" customHeight="1" x14ac:dyDescent="0.2">
      <c r="C60" s="416"/>
      <c r="D60" s="420"/>
      <c r="E60" s="420"/>
      <c r="F60" s="276"/>
      <c r="H60" s="412"/>
      <c r="I60" s="447"/>
      <c r="J60" s="447"/>
      <c r="K60" s="447"/>
      <c r="L60" s="447"/>
      <c r="M60" s="447"/>
      <c r="O60" s="448"/>
      <c r="P60" s="448"/>
      <c r="Q60" s="448"/>
    </row>
    <row r="61" spans="1:19" ht="16" customHeight="1" x14ac:dyDescent="0.2">
      <c r="C61" s="272"/>
      <c r="D61" s="273"/>
      <c r="E61" s="273"/>
      <c r="O61" s="448"/>
      <c r="P61" s="448"/>
      <c r="Q61" s="448"/>
    </row>
    <row r="62" spans="1:19" ht="16" hidden="1" customHeight="1" x14ac:dyDescent="0.2">
      <c r="A62" s="42"/>
    </row>
    <row r="63" spans="1:19" ht="16" hidden="1" customHeight="1" x14ac:dyDescent="0.2">
      <c r="A63" s="42"/>
      <c r="H63" s="72">
        <f>COUNTIF(H24:H50,"✗")</f>
        <v>4</v>
      </c>
    </row>
    <row r="64" spans="1:19" ht="16" hidden="1" customHeight="1" x14ac:dyDescent="0.2">
      <c r="A64" s="42"/>
    </row>
    <row r="65" spans="1:1" ht="16" hidden="1" customHeight="1" x14ac:dyDescent="0.2">
      <c r="A65" s="42"/>
    </row>
    <row r="66" spans="1:1" ht="16" hidden="1" customHeight="1" x14ac:dyDescent="0.2">
      <c r="A66" s="42"/>
    </row>
    <row r="67" spans="1:1" ht="16" hidden="1" customHeight="1" x14ac:dyDescent="0.2">
      <c r="A67" s="42"/>
    </row>
    <row r="68" spans="1:1" ht="16" hidden="1" customHeight="1" x14ac:dyDescent="0.2">
      <c r="A68" s="42"/>
    </row>
    <row r="69" spans="1:1" ht="16" hidden="1" customHeight="1" x14ac:dyDescent="0.2">
      <c r="A69" s="42"/>
    </row>
    <row r="70" spans="1:1" ht="16" hidden="1" customHeight="1" x14ac:dyDescent="0.2">
      <c r="A70" s="42"/>
    </row>
    <row r="71" spans="1:1" ht="16" hidden="1" customHeight="1" x14ac:dyDescent="0.2">
      <c r="A71" s="42"/>
    </row>
    <row r="72" spans="1:1" ht="16" hidden="1" customHeight="1" x14ac:dyDescent="0.2">
      <c r="A72" s="42"/>
    </row>
    <row r="73" spans="1:1" ht="16" hidden="1" customHeight="1" x14ac:dyDescent="0.2">
      <c r="A73" s="42"/>
    </row>
    <row r="74" spans="1:1" ht="16" hidden="1" customHeight="1" x14ac:dyDescent="0.2">
      <c r="A74" s="42"/>
    </row>
    <row r="75" spans="1:1" ht="16" hidden="1" customHeight="1" x14ac:dyDescent="0.2">
      <c r="A75" s="42"/>
    </row>
    <row r="76" spans="1:1" ht="16" hidden="1" customHeight="1" x14ac:dyDescent="0.2">
      <c r="A76" s="42"/>
    </row>
    <row r="77" spans="1:1" ht="16" hidden="1" customHeight="1" x14ac:dyDescent="0.2">
      <c r="A77" s="42"/>
    </row>
    <row r="78" spans="1:1" ht="16" hidden="1" customHeight="1" x14ac:dyDescent="0.2">
      <c r="A78" s="42"/>
    </row>
    <row r="79" spans="1:1" ht="16" hidden="1" customHeight="1" x14ac:dyDescent="0.2">
      <c r="A79" s="42"/>
    </row>
    <row r="80" spans="1:1" ht="16" hidden="1" customHeight="1" x14ac:dyDescent="0.2">
      <c r="A80" s="42"/>
    </row>
    <row r="81" spans="1:1" ht="16" hidden="1" customHeight="1" x14ac:dyDescent="0.2">
      <c r="A81" s="42"/>
    </row>
    <row r="82" spans="1:1" ht="16" hidden="1" customHeight="1" x14ac:dyDescent="0.2">
      <c r="A82" s="42"/>
    </row>
    <row r="83" spans="1:1" hidden="1" x14ac:dyDescent="0.2">
      <c r="A83" s="42"/>
    </row>
    <row r="84" spans="1:1" hidden="1" x14ac:dyDescent="0.2">
      <c r="A84" s="42"/>
    </row>
    <row r="85" spans="1:1" hidden="1" x14ac:dyDescent="0.2">
      <c r="A85" s="42"/>
    </row>
    <row r="86" spans="1:1" hidden="1" x14ac:dyDescent="0.2">
      <c r="A86" s="42"/>
    </row>
    <row r="87" spans="1:1" hidden="1" x14ac:dyDescent="0.2">
      <c r="A87" s="42"/>
    </row>
    <row r="88" spans="1:1" hidden="1" x14ac:dyDescent="0.2">
      <c r="A88" s="42"/>
    </row>
    <row r="89" spans="1:1" hidden="1" x14ac:dyDescent="0.2">
      <c r="A89" s="42"/>
    </row>
    <row r="90" spans="1:1" hidden="1" x14ac:dyDescent="0.2">
      <c r="A90" s="42"/>
    </row>
    <row r="91" spans="1:1" hidden="1" x14ac:dyDescent="0.2">
      <c r="A91" s="42"/>
    </row>
    <row r="92" spans="1:1" hidden="1" x14ac:dyDescent="0.2">
      <c r="A92" s="42"/>
    </row>
    <row r="93" spans="1:1" hidden="1" x14ac:dyDescent="0.2">
      <c r="A93" s="42"/>
    </row>
    <row r="94" spans="1:1" hidden="1" x14ac:dyDescent="0.2">
      <c r="A94" s="42"/>
    </row>
    <row r="95" spans="1:1" hidden="1" x14ac:dyDescent="0.2">
      <c r="A95" s="42"/>
    </row>
    <row r="96" spans="1:1" hidden="1" x14ac:dyDescent="0.2">
      <c r="A96" s="42"/>
    </row>
    <row r="97" spans="1:1" hidden="1" x14ac:dyDescent="0.2">
      <c r="A97" s="42"/>
    </row>
    <row r="98" spans="1:1" hidden="1" x14ac:dyDescent="0.2">
      <c r="A98" s="42"/>
    </row>
    <row r="99" spans="1:1" hidden="1" x14ac:dyDescent="0.2">
      <c r="A99" s="42"/>
    </row>
    <row r="100" spans="1:1" hidden="1" x14ac:dyDescent="0.2">
      <c r="A100" s="42"/>
    </row>
    <row r="101" spans="1:1" hidden="1" x14ac:dyDescent="0.2">
      <c r="A101" s="42"/>
    </row>
    <row r="102" spans="1:1" hidden="1" x14ac:dyDescent="0.2">
      <c r="A102" s="42"/>
    </row>
    <row r="103" spans="1:1" hidden="1" x14ac:dyDescent="0.2">
      <c r="A103" s="42"/>
    </row>
    <row r="104" spans="1:1" hidden="1" x14ac:dyDescent="0.2">
      <c r="A104" s="42"/>
    </row>
    <row r="105" spans="1:1" hidden="1" x14ac:dyDescent="0.2">
      <c r="A105" s="42"/>
    </row>
    <row r="106" spans="1:1" hidden="1" x14ac:dyDescent="0.2">
      <c r="A106" s="42"/>
    </row>
    <row r="107" spans="1:1" hidden="1" x14ac:dyDescent="0.2">
      <c r="A107" s="42"/>
    </row>
    <row r="108" spans="1:1" hidden="1" x14ac:dyDescent="0.2">
      <c r="A108" s="42"/>
    </row>
    <row r="109" spans="1:1" hidden="1" x14ac:dyDescent="0.2">
      <c r="A109" s="42"/>
    </row>
    <row r="110" spans="1:1" hidden="1" x14ac:dyDescent="0.2">
      <c r="A110" s="42"/>
    </row>
    <row r="111" spans="1:1" hidden="1" x14ac:dyDescent="0.2">
      <c r="A111" s="42"/>
    </row>
    <row r="112" spans="1:1" hidden="1" x14ac:dyDescent="0.2">
      <c r="A112" s="42"/>
    </row>
    <row r="113" spans="1:1" hidden="1" x14ac:dyDescent="0.2">
      <c r="A113" s="42"/>
    </row>
    <row r="114" spans="1:1" hidden="1" x14ac:dyDescent="0.2">
      <c r="A114" s="42"/>
    </row>
    <row r="115" spans="1:1" hidden="1" x14ac:dyDescent="0.2">
      <c r="A115" s="42"/>
    </row>
    <row r="116" spans="1:1" hidden="1" x14ac:dyDescent="0.2">
      <c r="A116" s="42"/>
    </row>
    <row r="117" spans="1:1" hidden="1" x14ac:dyDescent="0.2">
      <c r="A117" s="42"/>
    </row>
    <row r="118" spans="1:1" hidden="1" x14ac:dyDescent="0.2">
      <c r="A118" s="42"/>
    </row>
    <row r="119" spans="1:1" hidden="1" x14ac:dyDescent="0.2">
      <c r="A119" s="42"/>
    </row>
    <row r="120" spans="1:1" hidden="1" x14ac:dyDescent="0.2">
      <c r="A120" s="42"/>
    </row>
    <row r="121" spans="1:1" hidden="1" x14ac:dyDescent="0.2">
      <c r="A121" s="42"/>
    </row>
    <row r="122" spans="1:1" hidden="1" x14ac:dyDescent="0.2">
      <c r="A122" s="42"/>
    </row>
    <row r="123" spans="1:1" hidden="1" x14ac:dyDescent="0.2">
      <c r="A123" s="42"/>
    </row>
    <row r="124" spans="1:1" hidden="1" x14ac:dyDescent="0.2">
      <c r="A124" s="42"/>
    </row>
    <row r="125" spans="1:1" hidden="1" x14ac:dyDescent="0.2">
      <c r="A125" s="42"/>
    </row>
    <row r="126" spans="1:1" x14ac:dyDescent="0.2"/>
  </sheetData>
  <mergeCells count="74">
    <mergeCell ref="O1:P2"/>
    <mergeCell ref="O3:P4"/>
    <mergeCell ref="Y4:Y5"/>
    <mergeCell ref="E6:F7"/>
    <mergeCell ref="I6:K7"/>
    <mergeCell ref="G6:H7"/>
    <mergeCell ref="L6:N7"/>
    <mergeCell ref="E2:I3"/>
    <mergeCell ref="V4:V6"/>
    <mergeCell ref="W4:X6"/>
    <mergeCell ref="O56:Q56"/>
    <mergeCell ref="O57:Q59"/>
    <mergeCell ref="I59:M60"/>
    <mergeCell ref="O60:Q61"/>
    <mergeCell ref="O24:Q26"/>
    <mergeCell ref="O27:Q28"/>
    <mergeCell ref="O31:Q33"/>
    <mergeCell ref="O45:Q47"/>
    <mergeCell ref="O34:Q35"/>
    <mergeCell ref="O41:Q42"/>
    <mergeCell ref="O48:Q49"/>
    <mergeCell ref="I48:M49"/>
    <mergeCell ref="O38:Q40"/>
    <mergeCell ref="D18:E20"/>
    <mergeCell ref="C18:C20"/>
    <mergeCell ref="C22:C24"/>
    <mergeCell ref="D22:E24"/>
    <mergeCell ref="H24:H28"/>
    <mergeCell ref="H22:Q22"/>
    <mergeCell ref="C26:C28"/>
    <mergeCell ref="D26:E28"/>
    <mergeCell ref="I24:N26"/>
    <mergeCell ref="I27:M28"/>
    <mergeCell ref="I17:Q19"/>
    <mergeCell ref="C30:C32"/>
    <mergeCell ref="D30:E32"/>
    <mergeCell ref="C34:C36"/>
    <mergeCell ref="D34:E36"/>
    <mergeCell ref="I45:N47"/>
    <mergeCell ref="I38:N40"/>
    <mergeCell ref="I31:N33"/>
    <mergeCell ref="F30:F31"/>
    <mergeCell ref="F34:F35"/>
    <mergeCell ref="F38:F39"/>
    <mergeCell ref="H38:H42"/>
    <mergeCell ref="H31:H35"/>
    <mergeCell ref="I41:M42"/>
    <mergeCell ref="I34:M35"/>
    <mergeCell ref="H45:H49"/>
    <mergeCell ref="F42:F43"/>
    <mergeCell ref="I12:Q13"/>
    <mergeCell ref="F18:F19"/>
    <mergeCell ref="F22:F23"/>
    <mergeCell ref="F26:F27"/>
    <mergeCell ref="H12:H13"/>
    <mergeCell ref="I14:Q16"/>
    <mergeCell ref="F46:F47"/>
    <mergeCell ref="C50:C52"/>
    <mergeCell ref="D50:E52"/>
    <mergeCell ref="F50:F51"/>
    <mergeCell ref="C38:C40"/>
    <mergeCell ref="D38:E40"/>
    <mergeCell ref="C42:C44"/>
    <mergeCell ref="D42:E44"/>
    <mergeCell ref="C46:C48"/>
    <mergeCell ref="D46:E48"/>
    <mergeCell ref="F54:F55"/>
    <mergeCell ref="H56:H60"/>
    <mergeCell ref="I56:N58"/>
    <mergeCell ref="C58:C60"/>
    <mergeCell ref="D58:E60"/>
    <mergeCell ref="F58:F59"/>
    <mergeCell ref="C54:C56"/>
    <mergeCell ref="D54:E56"/>
  </mergeCells>
  <conditionalFormatting sqref="H24">
    <cfRule type="beginsWith" dxfId="637" priority="74" operator="beginsWith" text="&quot;Upload&quot;">
      <formula>LEFT(H24,LEN("""Upload"""))="""Upload"""</formula>
    </cfRule>
    <cfRule type="beginsWith" dxfId="636" priority="75" stopIfTrue="1" operator="beginsWith" text="&quot;Upload&quot;">
      <formula>LEFT(H24,LEN("""Upload"""))="""Upload"""</formula>
    </cfRule>
  </conditionalFormatting>
  <conditionalFormatting sqref="H12:H13">
    <cfRule type="containsText" dxfId="635" priority="61" operator="containsText" text="✗">
      <formula>NOT(ISERROR(SEARCH("✗",H12)))</formula>
    </cfRule>
  </conditionalFormatting>
  <conditionalFormatting sqref="H31">
    <cfRule type="beginsWith" dxfId="634" priority="39" operator="beginsWith" text="&quot;Upload&quot;">
      <formula>LEFT(H31,LEN("""Upload"""))="""Upload"""</formula>
    </cfRule>
    <cfRule type="beginsWith" dxfId="633" priority="40" stopIfTrue="1" operator="beginsWith" text="&quot;Upload&quot;">
      <formula>LEFT(H31,LEN("""Upload"""))="""Upload"""</formula>
    </cfRule>
  </conditionalFormatting>
  <conditionalFormatting sqref="H38">
    <cfRule type="beginsWith" dxfId="632" priority="37" operator="beginsWith" text="&quot;Upload&quot;">
      <formula>LEFT(H38,LEN("""Upload"""))="""Upload"""</formula>
    </cfRule>
    <cfRule type="beginsWith" dxfId="631" priority="38" stopIfTrue="1" operator="beginsWith" text="&quot;Upload&quot;">
      <formula>LEFT(H38,LEN("""Upload"""))="""Upload"""</formula>
    </cfRule>
  </conditionalFormatting>
  <conditionalFormatting sqref="H45">
    <cfRule type="beginsWith" dxfId="630" priority="35" operator="beginsWith" text="&quot;Upload&quot;">
      <formula>LEFT(H45,LEN("""Upload"""))="""Upload"""</formula>
    </cfRule>
    <cfRule type="beginsWith" dxfId="629" priority="36" stopIfTrue="1" operator="beginsWith" text="&quot;Upload&quot;">
      <formula>LEFT(H45,LEN("""Upload"""))="""Upload"""</formula>
    </cfRule>
  </conditionalFormatting>
  <conditionalFormatting sqref="C18:C19">
    <cfRule type="containsText" dxfId="628" priority="32" operator="containsText" text="✗">
      <formula>NOT(ISERROR(SEARCH("✗",C18)))</formula>
    </cfRule>
  </conditionalFormatting>
  <conditionalFormatting sqref="C22">
    <cfRule type="containsText" dxfId="627" priority="31" operator="containsText" text="✗">
      <formula>NOT(ISERROR(SEARCH("✗",C22)))</formula>
    </cfRule>
  </conditionalFormatting>
  <conditionalFormatting sqref="C26">
    <cfRule type="containsText" dxfId="626" priority="30" operator="containsText" text="✗">
      <formula>NOT(ISERROR(SEARCH("✗",C26)))</formula>
    </cfRule>
  </conditionalFormatting>
  <conditionalFormatting sqref="C30">
    <cfRule type="containsText" dxfId="625" priority="29" operator="containsText" text="✗">
      <formula>NOT(ISERROR(SEARCH("✗",C30)))</formula>
    </cfRule>
  </conditionalFormatting>
  <conditionalFormatting sqref="C34">
    <cfRule type="containsText" dxfId="624" priority="28" operator="containsText" text="✗">
      <formula>NOT(ISERROR(SEARCH("✗",C34)))</formula>
    </cfRule>
  </conditionalFormatting>
  <conditionalFormatting sqref="C38">
    <cfRule type="containsText" dxfId="623" priority="27" operator="containsText" text="✗">
      <formula>NOT(ISERROR(SEARCH("✗",C38)))</formula>
    </cfRule>
  </conditionalFormatting>
  <conditionalFormatting sqref="C42">
    <cfRule type="containsText" dxfId="622" priority="26" operator="containsText" text="✗">
      <formula>NOT(ISERROR(SEARCH("✗",C42)))</formula>
    </cfRule>
  </conditionalFormatting>
  <conditionalFormatting sqref="C46">
    <cfRule type="containsText" dxfId="621" priority="25" operator="containsText" text="✗">
      <formula>NOT(ISERROR(SEARCH("✗",C46)))</formula>
    </cfRule>
  </conditionalFormatting>
  <conditionalFormatting sqref="C50">
    <cfRule type="containsText" dxfId="620" priority="24" operator="containsText" text="✗">
      <formula>NOT(ISERROR(SEARCH("✗",C50)))</formula>
    </cfRule>
  </conditionalFormatting>
  <conditionalFormatting sqref="C54">
    <cfRule type="containsText" dxfId="619" priority="23" operator="containsText" text="✗">
      <formula>NOT(ISERROR(SEARCH("✗",C54)))</formula>
    </cfRule>
  </conditionalFormatting>
  <conditionalFormatting sqref="C58">
    <cfRule type="containsText" dxfId="618" priority="22" operator="containsText" text="✗">
      <formula>NOT(ISERROR(SEARCH("✗",C58)))</formula>
    </cfRule>
  </conditionalFormatting>
  <conditionalFormatting sqref="H56">
    <cfRule type="beginsWith" dxfId="617" priority="18" operator="beginsWith" text="&quot;Upload&quot;">
      <formula>LEFT(H56,LEN("""Upload"""))="""Upload"""</formula>
    </cfRule>
    <cfRule type="beginsWith" dxfId="616" priority="19" stopIfTrue="1" operator="beginsWith" text="&quot;Upload&quot;">
      <formula>LEFT(H56,LEN("""Upload"""))="""Upload"""</formula>
    </cfRule>
  </conditionalFormatting>
  <conditionalFormatting sqref="O57">
    <cfRule type="containsText" dxfId="615" priority="17" operator="containsText" text="Hyperlink">
      <formula>NOT(ISERROR(SEARCH("Hyperlink",O57)))</formula>
    </cfRule>
  </conditionalFormatting>
  <conditionalFormatting sqref="V4">
    <cfRule type="containsText" dxfId="614" priority="6" operator="containsText" text="✗">
      <formula>NOT(ISERROR(SEARCH("✗",V4)))</formula>
    </cfRule>
  </conditionalFormatting>
  <conditionalFormatting sqref="V8">
    <cfRule type="containsText" dxfId="613" priority="5" operator="containsText" text="✗">
      <formula>NOT(ISERROR(SEARCH("✗",V8)))</formula>
    </cfRule>
  </conditionalFormatting>
  <hyperlinks>
    <hyperlink ref="D22:E24" location="'4.  Gender'!A1" display="Gender " xr:uid="{7E07DF87-DBFF-974A-8D00-09865C08965C}"/>
    <hyperlink ref="D26:E28" location="'5. Marginalized &amp; Vulnerable'!A1" display="'5. Marginalized &amp; Vulnerable'!A1" xr:uid="{996C7CBE-C3C8-354D-BA55-790E98C4B17E}"/>
    <hyperlink ref="D30:E32" location="'6. Institutional Capacity'!A1" display="Institutional Capacity" xr:uid="{0EC5983A-CC8A-DC49-BE71-9013B9D07593}"/>
    <hyperlink ref="D34:E36" location="'7. Technical Capacity'!A1" display="Technical Capacity" xr:uid="{1B4A7017-09E4-BC4E-9BFE-EC99188DDE1E}"/>
    <hyperlink ref="D38:E40" location="'8. Multi-Stakeholder Working'!A1" display="'8. Multi-Stakeholder Working'!A1" xr:uid="{F3932703-66F4-8947-8D27-0CC1628C7262}"/>
    <hyperlink ref="D42:E44" location="'9. Cross-Cultural Understanding'!A1" display="'9. Cross-Cultural Understanding'!A1" xr:uid="{6AF4D5C8-3063-0041-A612-6200696A90B1}"/>
    <hyperlink ref="D46:E48" location="'10. Collaborative Design'!A1" display="'10. Collaborative Design'!A1" xr:uid="{C77800B9-7EF1-4740-A552-141081CB201B}"/>
    <hyperlink ref="D54:E56" location="'12. Dedicated Personnel'!A1" display="Dedicated Personnel" xr:uid="{FF5CFAFB-ABCD-7741-B70A-AD9C4C3D7F8F}"/>
    <hyperlink ref="D58:E60" location="'13. Recognition of Customary'!A1" display="'13. Recognition of Customary'!A1" xr:uid="{CF70920B-1175-9843-8DC0-321EB6DF89B1}"/>
    <hyperlink ref="D50:E52" location="'11. Policies &amp; Procedures'!A1" display="Policies &amp; Procedures" xr:uid="{7105E4E6-4F28-F240-A2AE-CFBA9373A166}"/>
    <hyperlink ref="D18:E20" location="'PC - Community Representation'!A1" display="Community Representation " xr:uid="{6B30C46E-5D89-AE40-ABB0-DDD57E90C7E8}"/>
    <hyperlink ref="W4:X6" location="'PC - Community Representation'!A1" display="Community Representation " xr:uid="{71FFFA91-98D3-C44C-AE13-61E25D90858B}"/>
    <hyperlink ref="O1:P2" location="'READ FIRST User Guide'!A1" display="User Guide" xr:uid="{6D142234-5E75-EA4B-9F6F-149CE97BB34F}"/>
    <hyperlink ref="O3:P4" location="Glossary!A1" display="Glossary" xr:uid="{7D02F9C1-C631-B949-86FB-0B98054CD269}"/>
    <hyperlink ref="I27:M28" location="'Further Information'!B17" display="See here for further information and resources" xr:uid="{96DEAD53-6A5A-45C2-97D5-D5E781568260}"/>
    <hyperlink ref="I34:M35" location="'Further Information'!B17" display="See here for further information and resources" xr:uid="{58BD0CA8-13D1-4A2D-812B-DDACE04A1465}"/>
    <hyperlink ref="I41:M42" location="'Further Information'!B17" display="See here for further information and resources" xr:uid="{CB10245D-7297-4C23-BB82-93F3A07C357B}"/>
    <hyperlink ref="I48:M49" location="'Further Information'!B17" display="See here for further information and resources" xr:uid="{CA5EEFA1-EA93-48F8-A2A0-84E145DAF04A}"/>
    <hyperlink ref="E6:F7" location="'1. Start Page'!A1" display="Overview" xr:uid="{E8367BA5-CDEA-F643-83EB-0DFEF852D2D5}"/>
    <hyperlink ref="I6:K7" location="'2. Enabling Conditions Overview'!A1" display="Prerequisites" xr:uid="{F064C52C-5CB5-4C4E-B863-D8FD71C08F2E}"/>
    <hyperlink ref="G6:H7" location="'2. Enabling Conditions Overview'!A1" display="Enabling Conditions" xr:uid="{0F5AC094-581F-3D42-BDE0-6CCE3C1F6F9F}"/>
    <hyperlink ref="L6:N7" location="'15. Step 4. Consideration'!A1" display="Implementation" xr:uid="{C1F83203-47C4-9547-9F86-008C4B8041D5}"/>
  </hyperlinks>
  <pageMargins left="0.7" right="0.7" top="0.75" bottom="0.75" header="0.3" footer="0.3"/>
  <pageSetup orientation="portrait" horizontalDpi="1200" verticalDpi="1200" r:id="rId1"/>
  <drawing r:id="rId2"/>
  <legacyDrawing r:id="rId3"/>
  <mc:AlternateContent xmlns:mc="http://schemas.openxmlformats.org/markup-compatibility/2006">
    <mc:Choice Requires="x14">
      <controls>
        <mc:AlternateContent xmlns:mc="http://schemas.openxmlformats.org/markup-compatibility/2006">
          <mc:Choice Requires="x14">
            <control shapeId="3143" r:id="rId4" name="Check Box 71">
              <controlPr defaultSize="0" autoFill="0" autoLine="0" autoPict="0">
                <anchor moveWithCells="1">
                  <from>
                    <xdr:col>14</xdr:col>
                    <xdr:colOff>228600</xdr:colOff>
                    <xdr:row>26</xdr:row>
                    <xdr:rowOff>25400</xdr:rowOff>
                  </from>
                  <to>
                    <xdr:col>14</xdr:col>
                    <xdr:colOff>520700</xdr:colOff>
                    <xdr:row>27</xdr:row>
                    <xdr:rowOff>139700</xdr:rowOff>
                  </to>
                </anchor>
              </controlPr>
            </control>
          </mc:Choice>
        </mc:AlternateContent>
        <mc:AlternateContent xmlns:mc="http://schemas.openxmlformats.org/markup-compatibility/2006">
          <mc:Choice Requires="x14">
            <control shapeId="3144" r:id="rId5" name="Check Box 72">
              <controlPr defaultSize="0" autoFill="0" autoLine="0" autoPict="0">
                <anchor moveWithCells="1">
                  <from>
                    <xdr:col>14</xdr:col>
                    <xdr:colOff>228600</xdr:colOff>
                    <xdr:row>33</xdr:row>
                    <xdr:rowOff>25400</xdr:rowOff>
                  </from>
                  <to>
                    <xdr:col>14</xdr:col>
                    <xdr:colOff>520700</xdr:colOff>
                    <xdr:row>34</xdr:row>
                    <xdr:rowOff>139700</xdr:rowOff>
                  </to>
                </anchor>
              </controlPr>
            </control>
          </mc:Choice>
        </mc:AlternateContent>
        <mc:AlternateContent xmlns:mc="http://schemas.openxmlformats.org/markup-compatibility/2006">
          <mc:Choice Requires="x14">
            <control shapeId="3145" r:id="rId6" name="Check Box 73">
              <controlPr defaultSize="0" autoFill="0" autoLine="0" autoPict="0">
                <anchor moveWithCells="1">
                  <from>
                    <xdr:col>14</xdr:col>
                    <xdr:colOff>228600</xdr:colOff>
                    <xdr:row>40</xdr:row>
                    <xdr:rowOff>25400</xdr:rowOff>
                  </from>
                  <to>
                    <xdr:col>14</xdr:col>
                    <xdr:colOff>520700</xdr:colOff>
                    <xdr:row>41</xdr:row>
                    <xdr:rowOff>139700</xdr:rowOff>
                  </to>
                </anchor>
              </controlPr>
            </control>
          </mc:Choice>
        </mc:AlternateContent>
        <mc:AlternateContent xmlns:mc="http://schemas.openxmlformats.org/markup-compatibility/2006">
          <mc:Choice Requires="x14">
            <control shapeId="3146" r:id="rId7" name="Check Box 74">
              <controlPr defaultSize="0" autoFill="0" autoLine="0" autoPict="0">
                <anchor moveWithCells="1">
                  <from>
                    <xdr:col>14</xdr:col>
                    <xdr:colOff>228600</xdr:colOff>
                    <xdr:row>47</xdr:row>
                    <xdr:rowOff>25400</xdr:rowOff>
                  </from>
                  <to>
                    <xdr:col>14</xdr:col>
                    <xdr:colOff>520700</xdr:colOff>
                    <xdr:row>48</xdr:row>
                    <xdr:rowOff>139700</xdr:rowOff>
                  </to>
                </anchor>
              </controlPr>
            </control>
          </mc:Choice>
        </mc:AlternateContent>
      </controls>
    </mc:Choice>
  </mc:AlternateConten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A1:U146"/>
  <sheetViews>
    <sheetView workbookViewId="0"/>
  </sheetViews>
  <sheetFormatPr baseColWidth="10" defaultColWidth="10.83203125" defaultRowHeight="16" x14ac:dyDescent="0.2"/>
  <cols>
    <col min="1" max="1" width="3.6640625" style="1" customWidth="1"/>
    <col min="2" max="7" width="10.83203125" style="1"/>
    <col min="8" max="8" width="10.83203125" style="1" customWidth="1"/>
    <col min="9" max="17" width="10.83203125" style="1"/>
    <col min="18" max="18" width="18" style="1" customWidth="1"/>
    <col min="19" max="19" width="4.33203125" style="1" customWidth="1"/>
    <col min="20" max="16384" width="10.83203125" style="1"/>
  </cols>
  <sheetData>
    <row r="1" spans="1:19" x14ac:dyDescent="0.2">
      <c r="A1" s="2"/>
      <c r="B1" s="3"/>
      <c r="C1" s="3"/>
      <c r="D1" s="3"/>
      <c r="E1" s="3"/>
      <c r="F1" s="3"/>
      <c r="G1" s="3"/>
      <c r="H1" s="3"/>
      <c r="I1" s="3"/>
      <c r="J1" s="3"/>
      <c r="K1" s="3"/>
      <c r="L1" s="3"/>
      <c r="M1" s="3"/>
      <c r="N1" s="3"/>
      <c r="O1" s="3"/>
      <c r="P1" s="3"/>
      <c r="Q1" s="3"/>
      <c r="R1" s="3"/>
      <c r="S1" s="4"/>
    </row>
    <row r="2" spans="1:19" x14ac:dyDescent="0.2">
      <c r="A2" s="5"/>
      <c r="S2" s="6"/>
    </row>
    <row r="3" spans="1:19" x14ac:dyDescent="0.2">
      <c r="A3" s="5"/>
      <c r="S3" s="6"/>
    </row>
    <row r="4" spans="1:19" x14ac:dyDescent="0.2">
      <c r="A4" s="7"/>
      <c r="B4" s="8"/>
      <c r="C4" s="8"/>
      <c r="D4" s="8"/>
      <c r="E4" s="8"/>
      <c r="F4" s="8"/>
      <c r="G4" s="8"/>
      <c r="H4" s="8"/>
      <c r="I4" s="8"/>
      <c r="J4" s="8"/>
      <c r="K4" s="8"/>
      <c r="L4" s="8"/>
      <c r="M4" s="8"/>
      <c r="N4" s="8"/>
      <c r="O4" s="8"/>
      <c r="P4" s="8"/>
      <c r="Q4" s="8"/>
      <c r="R4" s="8"/>
      <c r="S4" s="9"/>
    </row>
    <row r="5" spans="1:19" x14ac:dyDescent="0.2">
      <c r="A5" s="15"/>
      <c r="B5" s="10"/>
      <c r="C5" s="10"/>
      <c r="D5" s="10"/>
      <c r="E5" s="10"/>
      <c r="F5" s="10"/>
      <c r="G5" s="10"/>
      <c r="H5" s="10"/>
      <c r="I5" s="10"/>
      <c r="J5" s="10"/>
      <c r="K5" s="10"/>
      <c r="L5" s="10"/>
      <c r="M5" s="10"/>
      <c r="N5" s="10"/>
      <c r="O5" s="10"/>
      <c r="P5" s="10"/>
      <c r="Q5" s="10"/>
      <c r="R5" s="10"/>
      <c r="S5" s="11"/>
    </row>
    <row r="6" spans="1:19" x14ac:dyDescent="0.2">
      <c r="A6" s="16"/>
      <c r="B6" s="10"/>
      <c r="C6" s="10"/>
      <c r="D6" s="10"/>
      <c r="E6" s="10"/>
      <c r="F6" s="10"/>
      <c r="G6" s="10"/>
      <c r="H6" s="10"/>
      <c r="I6" s="10"/>
      <c r="J6" s="10"/>
      <c r="K6" s="10"/>
      <c r="L6" s="10"/>
      <c r="M6" s="10"/>
      <c r="N6" s="10"/>
      <c r="O6" s="10"/>
      <c r="P6" s="10"/>
      <c r="Q6" s="10"/>
      <c r="R6" s="10"/>
      <c r="S6" s="12"/>
    </row>
    <row r="7" spans="1:19" x14ac:dyDescent="0.2">
      <c r="A7" s="16"/>
      <c r="B7" s="10"/>
      <c r="C7" s="10"/>
      <c r="D7" s="10"/>
      <c r="E7" s="10"/>
      <c r="F7" s="10"/>
      <c r="G7" s="10"/>
      <c r="H7" s="10"/>
      <c r="I7" s="10"/>
      <c r="J7" s="10"/>
      <c r="K7" s="10"/>
      <c r="L7" s="10"/>
      <c r="M7" s="10"/>
      <c r="N7" s="10"/>
      <c r="O7" s="10"/>
      <c r="P7" s="10"/>
      <c r="Q7" s="10"/>
      <c r="R7" s="10"/>
      <c r="S7" s="12"/>
    </row>
    <row r="8" spans="1:19" x14ac:dyDescent="0.2">
      <c r="A8" s="17"/>
      <c r="B8" s="13"/>
      <c r="C8" s="13"/>
      <c r="D8" s="13"/>
      <c r="E8" s="13"/>
      <c r="F8" s="13"/>
      <c r="G8" s="13"/>
      <c r="H8" s="13"/>
      <c r="I8" s="13"/>
      <c r="J8" s="13"/>
      <c r="K8" s="13"/>
      <c r="L8" s="13"/>
      <c r="M8" s="13"/>
      <c r="N8" s="13"/>
      <c r="O8" s="13"/>
      <c r="P8" s="13"/>
      <c r="Q8" s="13"/>
      <c r="R8" s="13"/>
      <c r="S8" s="14"/>
    </row>
    <row r="9" spans="1:19" x14ac:dyDescent="0.2">
      <c r="A9" s="2"/>
      <c r="S9" s="4"/>
    </row>
    <row r="10" spans="1:19" x14ac:dyDescent="0.2">
      <c r="A10" s="5"/>
      <c r="S10" s="6"/>
    </row>
    <row r="11" spans="1:19" x14ac:dyDescent="0.2">
      <c r="A11" s="5"/>
      <c r="S11" s="6"/>
    </row>
    <row r="12" spans="1:19" x14ac:dyDescent="0.2">
      <c r="A12" s="5"/>
      <c r="J12"/>
      <c r="S12" s="6"/>
    </row>
    <row r="13" spans="1:19" x14ac:dyDescent="0.2">
      <c r="A13" s="5"/>
      <c r="S13" s="6"/>
    </row>
    <row r="14" spans="1:19" x14ac:dyDescent="0.2">
      <c r="A14" s="5"/>
      <c r="S14" s="6"/>
    </row>
    <row r="15" spans="1:19" x14ac:dyDescent="0.2">
      <c r="A15" s="5"/>
      <c r="S15" s="6"/>
    </row>
    <row r="16" spans="1:19" x14ac:dyDescent="0.2">
      <c r="A16" s="5"/>
      <c r="S16" s="6"/>
    </row>
    <row r="17" spans="1:21" x14ac:dyDescent="0.2">
      <c r="A17" s="5"/>
      <c r="S17" s="6"/>
    </row>
    <row r="18" spans="1:21" x14ac:dyDescent="0.2">
      <c r="A18" s="5"/>
      <c r="S18" s="6"/>
    </row>
    <row r="19" spans="1:21" x14ac:dyDescent="0.2">
      <c r="A19" s="5"/>
      <c r="S19" s="6"/>
    </row>
    <row r="20" spans="1:21" x14ac:dyDescent="0.2">
      <c r="A20" s="5"/>
      <c r="S20" s="6"/>
    </row>
    <row r="21" spans="1:21" x14ac:dyDescent="0.2">
      <c r="A21" s="5"/>
      <c r="S21" s="6"/>
    </row>
    <row r="22" spans="1:21" x14ac:dyDescent="0.2">
      <c r="A22" s="5"/>
      <c r="S22" s="6"/>
      <c r="U22" t="s">
        <v>182</v>
      </c>
    </row>
    <row r="23" spans="1:21" x14ac:dyDescent="0.2">
      <c r="A23" s="5"/>
      <c r="S23" s="6"/>
    </row>
    <row r="24" spans="1:21" x14ac:dyDescent="0.2">
      <c r="A24" s="5"/>
      <c r="S24" s="6"/>
    </row>
    <row r="25" spans="1:21" x14ac:dyDescent="0.2">
      <c r="A25" s="5"/>
      <c r="S25" s="6"/>
    </row>
    <row r="26" spans="1:21" x14ac:dyDescent="0.2">
      <c r="A26" s="5"/>
      <c r="S26" s="6"/>
    </row>
    <row r="27" spans="1:21" x14ac:dyDescent="0.2">
      <c r="A27" s="5"/>
      <c r="S27" s="6"/>
    </row>
    <row r="28" spans="1:21" x14ac:dyDescent="0.2">
      <c r="A28" s="5"/>
      <c r="S28" s="6"/>
    </row>
    <row r="29" spans="1:21" x14ac:dyDescent="0.2">
      <c r="A29" s="5"/>
      <c r="S29" s="6"/>
    </row>
    <row r="30" spans="1:21" x14ac:dyDescent="0.2">
      <c r="A30" s="5"/>
      <c r="S30" s="6"/>
    </row>
    <row r="31" spans="1:21" x14ac:dyDescent="0.2">
      <c r="A31" s="5"/>
      <c r="S31" s="6"/>
    </row>
    <row r="32" spans="1:21" x14ac:dyDescent="0.2">
      <c r="A32" s="5"/>
      <c r="S32" s="6"/>
    </row>
    <row r="33" spans="1:19" x14ac:dyDescent="0.2">
      <c r="A33" s="5"/>
      <c r="S33" s="6"/>
    </row>
    <row r="34" spans="1:19" x14ac:dyDescent="0.2">
      <c r="A34" s="5"/>
      <c r="S34" s="6"/>
    </row>
    <row r="35" spans="1:19" x14ac:dyDescent="0.2">
      <c r="A35" s="5"/>
      <c r="S35" s="6"/>
    </row>
    <row r="36" spans="1:19" x14ac:dyDescent="0.2">
      <c r="A36" s="5"/>
      <c r="S36" s="6"/>
    </row>
    <row r="37" spans="1:19" x14ac:dyDescent="0.2">
      <c r="A37" s="5"/>
      <c r="S37" s="6"/>
    </row>
    <row r="38" spans="1:19" x14ac:dyDescent="0.2">
      <c r="A38" s="5"/>
      <c r="S38" s="6"/>
    </row>
    <row r="39" spans="1:19" x14ac:dyDescent="0.2">
      <c r="A39" s="5"/>
      <c r="S39" s="6"/>
    </row>
    <row r="40" spans="1:19" x14ac:dyDescent="0.2">
      <c r="A40" s="5"/>
      <c r="S40" s="6"/>
    </row>
    <row r="41" spans="1:19" x14ac:dyDescent="0.2">
      <c r="A41" s="5"/>
      <c r="S41" s="6"/>
    </row>
    <row r="42" spans="1:19" x14ac:dyDescent="0.2">
      <c r="A42" s="5"/>
      <c r="S42" s="6"/>
    </row>
    <row r="43" spans="1:19" x14ac:dyDescent="0.2">
      <c r="A43" s="5"/>
      <c r="S43" s="6"/>
    </row>
    <row r="44" spans="1:19" x14ac:dyDescent="0.2">
      <c r="A44" s="5"/>
      <c r="S44" s="6"/>
    </row>
    <row r="45" spans="1:19" x14ac:dyDescent="0.2">
      <c r="A45" s="5"/>
      <c r="S45" s="6"/>
    </row>
    <row r="46" spans="1:19" x14ac:dyDescent="0.2">
      <c r="A46" s="5"/>
      <c r="S46" s="6"/>
    </row>
    <row r="47" spans="1:19" x14ac:dyDescent="0.2">
      <c r="A47" s="5"/>
      <c r="S47" s="6"/>
    </row>
    <row r="48" spans="1:19" x14ac:dyDescent="0.2">
      <c r="A48" s="5"/>
      <c r="S48" s="6"/>
    </row>
    <row r="49" spans="1:19" x14ac:dyDescent="0.2">
      <c r="A49" s="5"/>
      <c r="S49" s="6"/>
    </row>
    <row r="50" spans="1:19" x14ac:dyDescent="0.2">
      <c r="A50" s="5"/>
      <c r="S50" s="6"/>
    </row>
    <row r="51" spans="1:19" x14ac:dyDescent="0.2">
      <c r="A51" s="5"/>
      <c r="S51" s="6"/>
    </row>
    <row r="52" spans="1:19" x14ac:dyDescent="0.2">
      <c r="A52" s="5"/>
      <c r="S52" s="6"/>
    </row>
    <row r="53" spans="1:19" x14ac:dyDescent="0.2">
      <c r="A53" s="5"/>
      <c r="S53" s="6"/>
    </row>
    <row r="54" spans="1:19" x14ac:dyDescent="0.2">
      <c r="A54" s="5"/>
      <c r="S54" s="6"/>
    </row>
    <row r="55" spans="1:19" x14ac:dyDescent="0.2">
      <c r="A55" s="5"/>
      <c r="S55" s="6"/>
    </row>
    <row r="56" spans="1:19" x14ac:dyDescent="0.2">
      <c r="A56" s="5"/>
      <c r="S56" s="6"/>
    </row>
    <row r="57" spans="1:19" x14ac:dyDescent="0.2">
      <c r="A57" s="5"/>
      <c r="S57" s="6"/>
    </row>
    <row r="58" spans="1:19" x14ac:dyDescent="0.2">
      <c r="A58" s="5"/>
      <c r="S58" s="6"/>
    </row>
    <row r="59" spans="1:19" x14ac:dyDescent="0.2">
      <c r="A59" s="5"/>
      <c r="S59" s="6"/>
    </row>
    <row r="60" spans="1:19" x14ac:dyDescent="0.2">
      <c r="A60" s="5"/>
      <c r="S60" s="6"/>
    </row>
    <row r="61" spans="1:19" x14ac:dyDescent="0.2">
      <c r="A61" s="5"/>
      <c r="S61" s="6"/>
    </row>
    <row r="62" spans="1:19" x14ac:dyDescent="0.2">
      <c r="A62" s="5"/>
      <c r="S62" s="6"/>
    </row>
    <row r="63" spans="1:19" x14ac:dyDescent="0.2">
      <c r="A63" s="5"/>
      <c r="S63" s="6"/>
    </row>
    <row r="64" spans="1:19" x14ac:dyDescent="0.2">
      <c r="A64" s="5"/>
      <c r="S64" s="6"/>
    </row>
    <row r="65" spans="1:19" x14ac:dyDescent="0.2">
      <c r="A65" s="5"/>
      <c r="S65" s="6"/>
    </row>
    <row r="66" spans="1:19" x14ac:dyDescent="0.2">
      <c r="A66" s="5"/>
      <c r="S66" s="6"/>
    </row>
    <row r="67" spans="1:19" x14ac:dyDescent="0.2">
      <c r="A67" s="5"/>
      <c r="S67" s="6"/>
    </row>
    <row r="68" spans="1:19" x14ac:dyDescent="0.2">
      <c r="A68" s="5"/>
      <c r="S68" s="6"/>
    </row>
    <row r="69" spans="1:19" x14ac:dyDescent="0.2">
      <c r="A69" s="5"/>
      <c r="S69" s="6"/>
    </row>
    <row r="70" spans="1:19" x14ac:dyDescent="0.2">
      <c r="A70" s="5"/>
      <c r="S70" s="6"/>
    </row>
    <row r="71" spans="1:19" x14ac:dyDescent="0.2">
      <c r="A71" s="5"/>
      <c r="S71" s="6"/>
    </row>
    <row r="72" spans="1:19" x14ac:dyDescent="0.2">
      <c r="A72" s="5"/>
      <c r="S72" s="6"/>
    </row>
    <row r="73" spans="1:19" x14ac:dyDescent="0.2">
      <c r="A73" s="5"/>
      <c r="S73" s="6"/>
    </row>
    <row r="74" spans="1:19" x14ac:dyDescent="0.2">
      <c r="A74" s="5"/>
      <c r="S74" s="6"/>
    </row>
    <row r="75" spans="1:19" x14ac:dyDescent="0.2">
      <c r="A75" s="5"/>
      <c r="S75" s="6"/>
    </row>
    <row r="76" spans="1:19" x14ac:dyDescent="0.2">
      <c r="A76" s="5"/>
      <c r="S76" s="6"/>
    </row>
    <row r="77" spans="1:19" x14ac:dyDescent="0.2">
      <c r="A77" s="5"/>
      <c r="S77" s="6"/>
    </row>
    <row r="78" spans="1:19" x14ac:dyDescent="0.2">
      <c r="A78" s="5"/>
      <c r="S78" s="6"/>
    </row>
    <row r="79" spans="1:19" x14ac:dyDescent="0.2">
      <c r="A79" s="5"/>
      <c r="S79" s="6"/>
    </row>
    <row r="80" spans="1:19" x14ac:dyDescent="0.2">
      <c r="A80" s="5"/>
      <c r="S80" s="6"/>
    </row>
    <row r="81" spans="1:19" x14ac:dyDescent="0.2">
      <c r="A81" s="5"/>
      <c r="S81" s="6"/>
    </row>
    <row r="82" spans="1:19" x14ac:dyDescent="0.2">
      <c r="A82" s="5"/>
      <c r="S82" s="6"/>
    </row>
    <row r="83" spans="1:19" x14ac:dyDescent="0.2">
      <c r="A83" s="5"/>
      <c r="S83" s="6"/>
    </row>
    <row r="84" spans="1:19" x14ac:dyDescent="0.2">
      <c r="A84" s="5"/>
      <c r="S84" s="6"/>
    </row>
    <row r="85" spans="1:19" x14ac:dyDescent="0.2">
      <c r="A85" s="5"/>
      <c r="S85" s="6"/>
    </row>
    <row r="86" spans="1:19" x14ac:dyDescent="0.2">
      <c r="A86" s="5"/>
      <c r="S86" s="6"/>
    </row>
    <row r="87" spans="1:19" x14ac:dyDescent="0.2">
      <c r="A87" s="5"/>
      <c r="S87" s="6"/>
    </row>
    <row r="88" spans="1:19" x14ac:dyDescent="0.2">
      <c r="A88" s="5"/>
      <c r="S88" s="6"/>
    </row>
    <row r="89" spans="1:19" x14ac:dyDescent="0.2">
      <c r="A89" s="5"/>
      <c r="S89" s="6"/>
    </row>
    <row r="90" spans="1:19" x14ac:dyDescent="0.2">
      <c r="A90" s="5"/>
      <c r="S90" s="6"/>
    </row>
    <row r="91" spans="1:19" x14ac:dyDescent="0.2">
      <c r="A91" s="5"/>
      <c r="S91" s="6"/>
    </row>
    <row r="92" spans="1:19" x14ac:dyDescent="0.2">
      <c r="A92" s="5"/>
      <c r="S92" s="6"/>
    </row>
    <row r="93" spans="1:19" x14ac:dyDescent="0.2">
      <c r="A93" s="5"/>
      <c r="S93" s="6"/>
    </row>
    <row r="94" spans="1:19" x14ac:dyDescent="0.2">
      <c r="A94" s="5"/>
      <c r="S94" s="6"/>
    </row>
    <row r="95" spans="1:19" x14ac:dyDescent="0.2">
      <c r="A95" s="5"/>
      <c r="S95" s="6"/>
    </row>
    <row r="96" spans="1:19" x14ac:dyDescent="0.2">
      <c r="A96" s="5"/>
      <c r="S96" s="6"/>
    </row>
    <row r="97" spans="1:19" x14ac:dyDescent="0.2">
      <c r="A97" s="5"/>
      <c r="S97" s="6"/>
    </row>
    <row r="98" spans="1:19" x14ac:dyDescent="0.2">
      <c r="A98" s="5"/>
      <c r="S98" s="6"/>
    </row>
    <row r="99" spans="1:19" x14ac:dyDescent="0.2">
      <c r="A99" s="5"/>
      <c r="S99" s="6"/>
    </row>
    <row r="100" spans="1:19" x14ac:dyDescent="0.2">
      <c r="A100" s="5"/>
      <c r="S100" s="6"/>
    </row>
    <row r="101" spans="1:19" x14ac:dyDescent="0.2">
      <c r="A101" s="5"/>
      <c r="S101" s="6"/>
    </row>
    <row r="102" spans="1:19" x14ac:dyDescent="0.2">
      <c r="A102" s="5"/>
      <c r="S102" s="6"/>
    </row>
    <row r="103" spans="1:19" x14ac:dyDescent="0.2">
      <c r="A103" s="5"/>
      <c r="S103" s="6"/>
    </row>
    <row r="104" spans="1:19" x14ac:dyDescent="0.2">
      <c r="A104" s="5"/>
      <c r="S104" s="6"/>
    </row>
    <row r="105" spans="1:19" x14ac:dyDescent="0.2">
      <c r="A105" s="5"/>
      <c r="S105" s="6"/>
    </row>
    <row r="106" spans="1:19" x14ac:dyDescent="0.2">
      <c r="A106" s="5"/>
      <c r="S106" s="6"/>
    </row>
    <row r="107" spans="1:19" x14ac:dyDescent="0.2">
      <c r="A107" s="5"/>
      <c r="S107" s="6"/>
    </row>
    <row r="108" spans="1:19" x14ac:dyDescent="0.2">
      <c r="A108" s="5"/>
      <c r="S108" s="6"/>
    </row>
    <row r="109" spans="1:19" x14ac:dyDescent="0.2">
      <c r="A109" s="5"/>
      <c r="S109" s="6"/>
    </row>
    <row r="110" spans="1:19" x14ac:dyDescent="0.2">
      <c r="A110" s="5"/>
      <c r="S110" s="6"/>
    </row>
    <row r="111" spans="1:19" x14ac:dyDescent="0.2">
      <c r="A111" s="5"/>
      <c r="S111" s="6"/>
    </row>
    <row r="112" spans="1:19" x14ac:dyDescent="0.2">
      <c r="A112" s="5"/>
      <c r="S112" s="6"/>
    </row>
    <row r="113" spans="1:19" x14ac:dyDescent="0.2">
      <c r="A113" s="5"/>
      <c r="S113" s="6"/>
    </row>
    <row r="114" spans="1:19" x14ac:dyDescent="0.2">
      <c r="A114" s="5"/>
      <c r="S114" s="6"/>
    </row>
    <row r="115" spans="1:19" x14ac:dyDescent="0.2">
      <c r="A115" s="5"/>
      <c r="S115" s="6"/>
    </row>
    <row r="116" spans="1:19" x14ac:dyDescent="0.2">
      <c r="A116" s="5"/>
      <c r="S116" s="6"/>
    </row>
    <row r="117" spans="1:19" x14ac:dyDescent="0.2">
      <c r="A117" s="5"/>
      <c r="S117" s="6"/>
    </row>
    <row r="118" spans="1:19" x14ac:dyDescent="0.2">
      <c r="A118" s="5"/>
      <c r="S118" s="6"/>
    </row>
    <row r="119" spans="1:19" x14ac:dyDescent="0.2">
      <c r="A119" s="5"/>
      <c r="S119" s="6"/>
    </row>
    <row r="120" spans="1:19" x14ac:dyDescent="0.2">
      <c r="A120" s="5"/>
      <c r="S120" s="6"/>
    </row>
    <row r="121" spans="1:19" x14ac:dyDescent="0.2">
      <c r="A121" s="5"/>
      <c r="S121" s="6"/>
    </row>
    <row r="122" spans="1:19" x14ac:dyDescent="0.2">
      <c r="A122" s="5"/>
      <c r="S122" s="6"/>
    </row>
    <row r="123" spans="1:19" x14ac:dyDescent="0.2">
      <c r="A123" s="5"/>
      <c r="S123" s="6"/>
    </row>
    <row r="124" spans="1:19" x14ac:dyDescent="0.2">
      <c r="A124" s="5"/>
      <c r="S124" s="6"/>
    </row>
    <row r="125" spans="1:19" x14ac:dyDescent="0.2">
      <c r="A125" s="5"/>
      <c r="S125" s="6"/>
    </row>
    <row r="126" spans="1:19" x14ac:dyDescent="0.2">
      <c r="A126" s="5"/>
      <c r="S126" s="6"/>
    </row>
    <row r="127" spans="1:19" x14ac:dyDescent="0.2">
      <c r="A127" s="5"/>
      <c r="S127" s="6"/>
    </row>
    <row r="128" spans="1:19" x14ac:dyDescent="0.2">
      <c r="A128" s="5"/>
      <c r="S128" s="6"/>
    </row>
    <row r="129" spans="1:19" x14ac:dyDescent="0.2">
      <c r="A129" s="5"/>
      <c r="S129" s="6"/>
    </row>
    <row r="130" spans="1:19" x14ac:dyDescent="0.2">
      <c r="A130" s="5"/>
      <c r="S130" s="6"/>
    </row>
    <row r="131" spans="1:19" x14ac:dyDescent="0.2">
      <c r="A131" s="5"/>
      <c r="S131" s="6"/>
    </row>
    <row r="132" spans="1:19" x14ac:dyDescent="0.2">
      <c r="A132" s="5"/>
      <c r="S132" s="6"/>
    </row>
    <row r="133" spans="1:19" x14ac:dyDescent="0.2">
      <c r="A133" s="5"/>
      <c r="S133" s="6"/>
    </row>
    <row r="134" spans="1:19" x14ac:dyDescent="0.2">
      <c r="A134" s="5"/>
      <c r="S134" s="6"/>
    </row>
    <row r="135" spans="1:19" x14ac:dyDescent="0.2">
      <c r="A135" s="5"/>
      <c r="S135" s="6"/>
    </row>
    <row r="136" spans="1:19" x14ac:dyDescent="0.2">
      <c r="A136" s="5"/>
      <c r="S136" s="6"/>
    </row>
    <row r="137" spans="1:19" x14ac:dyDescent="0.2">
      <c r="A137" s="5"/>
      <c r="S137" s="6"/>
    </row>
    <row r="138" spans="1:19" x14ac:dyDescent="0.2">
      <c r="A138" s="5"/>
      <c r="S138" s="6"/>
    </row>
    <row r="139" spans="1:19" x14ac:dyDescent="0.2">
      <c r="A139" s="5"/>
      <c r="S139" s="6"/>
    </row>
    <row r="140" spans="1:19" x14ac:dyDescent="0.2">
      <c r="A140" s="5"/>
      <c r="S140" s="6"/>
    </row>
    <row r="141" spans="1:19" x14ac:dyDescent="0.2">
      <c r="A141" s="5"/>
      <c r="S141" s="6"/>
    </row>
    <row r="142" spans="1:19" x14ac:dyDescent="0.2">
      <c r="A142" s="5"/>
      <c r="S142" s="6"/>
    </row>
    <row r="143" spans="1:19" x14ac:dyDescent="0.2">
      <c r="A143" s="5"/>
      <c r="S143" s="6"/>
    </row>
    <row r="144" spans="1:19" x14ac:dyDescent="0.2">
      <c r="A144" s="5"/>
      <c r="S144" s="6"/>
    </row>
    <row r="145" spans="1:19" x14ac:dyDescent="0.2">
      <c r="A145" s="5"/>
      <c r="S145" s="6"/>
    </row>
    <row r="146" spans="1:19" x14ac:dyDescent="0.2">
      <c r="A146" s="5"/>
      <c r="S146" s="6"/>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5E71F6-28A2-264A-8AD6-83F79A89D85A}">
  <sheetPr codeName="Sheet5"/>
  <dimension ref="A1:Y125"/>
  <sheetViews>
    <sheetView showGridLines="0" showRowColHeaders="0" zoomScaleNormal="100" workbookViewId="0"/>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3" customWidth="1"/>
    <col min="5" max="5" width="19.33203125" style="23" customWidth="1"/>
    <col min="6" max="6" width="8.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x14ac:dyDescent="0.2">
      <c r="A7" s="33"/>
      <c r="B7" s="34"/>
      <c r="C7" s="34"/>
      <c r="D7" s="34"/>
      <c r="E7" s="462"/>
      <c r="F7" s="462"/>
      <c r="G7" s="462"/>
      <c r="H7" s="462"/>
      <c r="I7" s="462"/>
      <c r="J7" s="462"/>
      <c r="K7" s="462"/>
      <c r="L7" s="462"/>
      <c r="M7" s="462"/>
      <c r="N7" s="462"/>
      <c r="O7" s="35"/>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F10" s="39"/>
      <c r="S10" s="40"/>
      <c r="T10" s="41"/>
    </row>
    <row r="11" spans="1:25" ht="16" customHeight="1" x14ac:dyDescent="0.2">
      <c r="A11" s="42"/>
      <c r="F11" s="39"/>
      <c r="S11" s="43"/>
    </row>
    <row r="12" spans="1:25" ht="16" customHeight="1" x14ac:dyDescent="0.2">
      <c r="A12" s="42"/>
      <c r="H12" s="430" t="str">
        <f>IF(H63=0,"✓","✗")</f>
        <v>✗</v>
      </c>
      <c r="I12" s="456" t="s">
        <v>121</v>
      </c>
      <c r="J12" s="456"/>
      <c r="K12" s="456"/>
      <c r="L12" s="456"/>
      <c r="M12" s="456"/>
      <c r="N12" s="456"/>
      <c r="O12" s="456"/>
      <c r="P12" s="456"/>
      <c r="Q12" s="456"/>
      <c r="S12" s="43"/>
    </row>
    <row r="13" spans="1:25" ht="16" customHeight="1" x14ac:dyDescent="0.2">
      <c r="A13" s="42"/>
      <c r="H13" s="431"/>
      <c r="I13" s="457"/>
      <c r="J13" s="457"/>
      <c r="K13" s="457"/>
      <c r="L13" s="457"/>
      <c r="M13" s="457"/>
      <c r="N13" s="457"/>
      <c r="O13" s="457"/>
      <c r="P13" s="457"/>
      <c r="Q13" s="457"/>
      <c r="S13" s="43"/>
    </row>
    <row r="14" spans="1:25" ht="16" customHeight="1" x14ac:dyDescent="0.2">
      <c r="A14" s="42"/>
      <c r="S14" s="43"/>
    </row>
    <row r="15" spans="1:25" ht="16" customHeight="1" x14ac:dyDescent="0.2">
      <c r="A15" s="42"/>
      <c r="H15" s="23" t="s">
        <v>165</v>
      </c>
      <c r="I15" s="461" t="s">
        <v>183</v>
      </c>
      <c r="J15" s="461"/>
      <c r="K15" s="461"/>
      <c r="L15" s="461"/>
      <c r="M15" s="461"/>
      <c r="N15" s="461"/>
      <c r="O15" s="461"/>
      <c r="P15" s="461"/>
      <c r="Q15" s="461"/>
      <c r="S15" s="43"/>
    </row>
    <row r="16" spans="1:25" ht="16" customHeight="1" x14ac:dyDescent="0.2">
      <c r="A16" s="42"/>
      <c r="I16" s="278"/>
      <c r="J16" s="278"/>
      <c r="K16" s="278"/>
      <c r="L16" s="278"/>
      <c r="M16" s="278"/>
      <c r="N16" s="278"/>
      <c r="O16" s="278"/>
      <c r="P16" s="278"/>
      <c r="Q16" s="278"/>
      <c r="S16" s="43"/>
    </row>
    <row r="17" spans="1:19" ht="16" customHeight="1" x14ac:dyDescent="0.2">
      <c r="A17" s="42"/>
      <c r="B17" s="41"/>
      <c r="D17" s="273"/>
      <c r="E17" s="273"/>
      <c r="F17" s="39"/>
      <c r="I17" s="444" t="s">
        <v>184</v>
      </c>
      <c r="J17" s="444"/>
      <c r="K17" s="444"/>
      <c r="L17" s="444"/>
      <c r="M17" s="444"/>
      <c r="N17" s="444"/>
      <c r="O17" s="444"/>
      <c r="P17" s="444"/>
      <c r="Q17" s="444"/>
      <c r="S17" s="43"/>
    </row>
    <row r="18" spans="1:19" ht="16" customHeight="1" x14ac:dyDescent="0.2">
      <c r="A18" s="42"/>
      <c r="B18" s="41"/>
      <c r="C18" s="414" t="str">
        <f>'3. Community Representation'!H12</f>
        <v>✗</v>
      </c>
      <c r="D18" s="418" t="s">
        <v>185</v>
      </c>
      <c r="E18" s="418"/>
      <c r="F18" s="410" t="str">
        <f>CONCATENATE("completed: ",4-'3. Community Representation'!H63,"/4")</f>
        <v>completed: 0/4</v>
      </c>
      <c r="H18" s="23" t="s">
        <v>167</v>
      </c>
      <c r="I18" s="444"/>
      <c r="J18" s="444"/>
      <c r="K18" s="444"/>
      <c r="L18" s="444"/>
      <c r="M18" s="444"/>
      <c r="N18" s="444"/>
      <c r="O18" s="444"/>
      <c r="P18" s="444"/>
      <c r="Q18" s="444"/>
      <c r="S18" s="43"/>
    </row>
    <row r="19" spans="1:19" ht="26" customHeight="1" x14ac:dyDescent="0.2">
      <c r="A19" s="42"/>
      <c r="B19" s="274"/>
      <c r="C19" s="415"/>
      <c r="D19" s="419"/>
      <c r="E19" s="419"/>
      <c r="F19" s="411"/>
      <c r="I19" s="444"/>
      <c r="J19" s="444"/>
      <c r="K19" s="444"/>
      <c r="L19" s="444"/>
      <c r="M19" s="444"/>
      <c r="N19" s="444"/>
      <c r="O19" s="444"/>
      <c r="P19" s="444"/>
      <c r="Q19" s="444"/>
      <c r="S19" s="43"/>
    </row>
    <row r="20" spans="1:19" ht="16" customHeight="1" x14ac:dyDescent="0.2">
      <c r="A20" s="42"/>
      <c r="B20" s="41"/>
      <c r="C20" s="416"/>
      <c r="D20" s="420"/>
      <c r="E20" s="420"/>
      <c r="F20" s="276"/>
      <c r="H20" s="271"/>
      <c r="I20" s="271"/>
      <c r="J20" s="271"/>
      <c r="K20" s="271"/>
      <c r="L20" s="271"/>
      <c r="M20" s="271"/>
      <c r="N20" s="271"/>
      <c r="O20" s="271"/>
      <c r="P20" s="271"/>
      <c r="Q20" s="271"/>
      <c r="S20" s="43"/>
    </row>
    <row r="21" spans="1:19" ht="16" customHeight="1" thickBot="1" x14ac:dyDescent="0.25">
      <c r="A21" s="42"/>
      <c r="B21" s="41"/>
      <c r="C21" s="272"/>
      <c r="D21" s="273"/>
      <c r="E21" s="273"/>
      <c r="F21" s="39"/>
      <c r="S21" s="43"/>
    </row>
    <row r="22" spans="1:19" ht="16" customHeight="1" thickBot="1" x14ac:dyDescent="0.25">
      <c r="A22" s="42"/>
      <c r="B22" s="41"/>
      <c r="C22" s="439" t="str">
        <f>'4.  Gender'!H12</f>
        <v>✗</v>
      </c>
      <c r="D22" s="458" t="s">
        <v>121</v>
      </c>
      <c r="E22" s="458"/>
      <c r="F22" s="428" t="str">
        <f>CONCATENATE("completed: ",3-'4.  Gender'!H63,"/3")</f>
        <v>completed: 0/3</v>
      </c>
      <c r="H22" s="442" t="s">
        <v>168</v>
      </c>
      <c r="I22" s="442"/>
      <c r="J22" s="442"/>
      <c r="K22" s="442"/>
      <c r="L22" s="442"/>
      <c r="M22" s="442"/>
      <c r="N22" s="442"/>
      <c r="O22" s="442"/>
      <c r="P22" s="442"/>
      <c r="Q22" s="442"/>
      <c r="S22" s="43"/>
    </row>
    <row r="23" spans="1:19" ht="16" customHeight="1" thickTop="1" x14ac:dyDescent="0.2">
      <c r="A23" s="42"/>
      <c r="B23" s="274"/>
      <c r="C23" s="440"/>
      <c r="D23" s="459"/>
      <c r="E23" s="459"/>
      <c r="F23" s="429"/>
      <c r="S23" s="43"/>
    </row>
    <row r="24" spans="1:19" ht="16" customHeight="1" thickBot="1" x14ac:dyDescent="0.25">
      <c r="A24" s="42"/>
      <c r="B24" s="41"/>
      <c r="C24" s="441"/>
      <c r="D24" s="460"/>
      <c r="E24" s="460"/>
      <c r="F24" s="270"/>
      <c r="H24" s="412" t="str">
        <f>IF(R25=FALSE,"✗",IF(R26=TRUE,"✓","✗"))</f>
        <v>✗</v>
      </c>
      <c r="I24" s="434" t="s">
        <v>186</v>
      </c>
      <c r="J24" s="434"/>
      <c r="K24" s="434"/>
      <c r="L24" s="434"/>
      <c r="M24" s="434"/>
      <c r="N24" s="434"/>
      <c r="O24" s="449" t="s">
        <v>170</v>
      </c>
      <c r="P24" s="450"/>
      <c r="Q24" s="450"/>
      <c r="R24" s="22" t="s">
        <v>171</v>
      </c>
      <c r="S24" s="43"/>
    </row>
    <row r="25" spans="1:19" ht="16" customHeight="1" x14ac:dyDescent="0.2">
      <c r="A25" s="42"/>
      <c r="B25" s="41"/>
      <c r="C25" s="272"/>
      <c r="D25" s="273"/>
      <c r="E25" s="273"/>
      <c r="F25" s="39"/>
      <c r="H25" s="412"/>
      <c r="I25" s="434"/>
      <c r="J25" s="434"/>
      <c r="K25" s="434"/>
      <c r="L25" s="434"/>
      <c r="M25" s="434"/>
      <c r="N25" s="434"/>
      <c r="O25" s="450"/>
      <c r="P25" s="450"/>
      <c r="Q25" s="450"/>
      <c r="R25" s="23" t="b">
        <f>ISNUMBER(SEARCH(R24,O24))</f>
        <v>1</v>
      </c>
      <c r="S25" s="43"/>
    </row>
    <row r="26" spans="1:19" ht="25" customHeight="1" x14ac:dyDescent="0.2">
      <c r="A26" s="42"/>
      <c r="B26" s="41"/>
      <c r="C26" s="414" t="str">
        <f>'5. Marginalized &amp; Vulnerable'!H12</f>
        <v>✗</v>
      </c>
      <c r="D26" s="417" t="s">
        <v>172</v>
      </c>
      <c r="E26" s="418"/>
      <c r="F26" s="410" t="str">
        <f>CONCATENATE("completed: ",4-'5. Marginalized &amp; Vulnerable'!H66,"/4")</f>
        <v>completed: 0/4</v>
      </c>
      <c r="H26" s="412"/>
      <c r="I26" s="434"/>
      <c r="J26" s="434"/>
      <c r="K26" s="434"/>
      <c r="L26" s="434"/>
      <c r="M26" s="434"/>
      <c r="N26" s="434"/>
      <c r="O26" s="450"/>
      <c r="P26" s="450"/>
      <c r="Q26" s="450"/>
      <c r="R26" s="23" t="b">
        <v>0</v>
      </c>
      <c r="S26" s="43"/>
    </row>
    <row r="27" spans="1:19" ht="16" customHeight="1" x14ac:dyDescent="0.2">
      <c r="A27" s="42"/>
      <c r="B27" s="274"/>
      <c r="C27" s="415"/>
      <c r="D27" s="419"/>
      <c r="E27" s="419"/>
      <c r="F27" s="411"/>
      <c r="H27" s="412"/>
      <c r="I27" s="435" t="s">
        <v>173</v>
      </c>
      <c r="J27" s="435"/>
      <c r="K27" s="435"/>
      <c r="L27" s="435"/>
      <c r="M27" s="435"/>
      <c r="O27" s="448" t="str">
        <f>IF(R26=FALSE,"     Confirm evidence link",IF(R25=FALSE,"     Please insert link above","     Evidence link confirmed"))</f>
        <v xml:space="preserve">     Confirm evidence link</v>
      </c>
      <c r="P27" s="448"/>
      <c r="Q27" s="448"/>
      <c r="S27" s="43"/>
    </row>
    <row r="28" spans="1:19" ht="16" customHeight="1" x14ac:dyDescent="0.2">
      <c r="A28" s="42"/>
      <c r="B28" s="41"/>
      <c r="C28" s="416"/>
      <c r="D28" s="420"/>
      <c r="E28" s="420"/>
      <c r="F28" s="276"/>
      <c r="H28" s="412"/>
      <c r="I28" s="435"/>
      <c r="J28" s="435"/>
      <c r="K28" s="435"/>
      <c r="L28" s="435"/>
      <c r="M28" s="435"/>
      <c r="O28" s="448"/>
      <c r="P28" s="448"/>
      <c r="Q28" s="448"/>
      <c r="S28" s="43"/>
    </row>
    <row r="29" spans="1:19" ht="16" customHeight="1" x14ac:dyDescent="0.2">
      <c r="A29" s="42"/>
      <c r="B29" s="41"/>
      <c r="C29" s="272"/>
      <c r="D29" s="273"/>
      <c r="E29" s="273"/>
      <c r="F29" s="39"/>
      <c r="H29" s="49"/>
      <c r="I29" s="49"/>
      <c r="J29" s="49"/>
      <c r="K29" s="49"/>
      <c r="L29" s="49"/>
      <c r="M29" s="49"/>
      <c r="N29" s="49"/>
      <c r="O29" s="49"/>
      <c r="P29" s="49"/>
      <c r="Q29" s="49"/>
      <c r="S29" s="43"/>
    </row>
    <row r="30" spans="1:19" ht="16" customHeight="1" x14ac:dyDescent="0.2">
      <c r="A30" s="42"/>
      <c r="B30" s="41"/>
      <c r="C30" s="414" t="str">
        <f>'6. Institutional Capacity'!H12</f>
        <v>✗</v>
      </c>
      <c r="D30" s="418" t="s">
        <v>140</v>
      </c>
      <c r="E30" s="418"/>
      <c r="F30" s="410" t="str">
        <f>CONCATENATE("completed: ",6-'6. Institutional Capacity'!H75,"/6")</f>
        <v>completed: 0/6</v>
      </c>
      <c r="S30" s="43"/>
    </row>
    <row r="31" spans="1:19" ht="16" customHeight="1" x14ac:dyDescent="0.2">
      <c r="A31" s="42"/>
      <c r="B31" s="274"/>
      <c r="C31" s="415"/>
      <c r="D31" s="419"/>
      <c r="E31" s="419"/>
      <c r="F31" s="411"/>
      <c r="H31" s="412" t="str">
        <f>IF(R32=FALSE,"✗",IF(R33=TRUE,"✓","✗"))</f>
        <v>✗</v>
      </c>
      <c r="I31" s="434" t="s">
        <v>187</v>
      </c>
      <c r="J31" s="434"/>
      <c r="K31" s="434"/>
      <c r="L31" s="434"/>
      <c r="M31" s="434"/>
      <c r="N31" s="434"/>
      <c r="O31" s="449" t="s">
        <v>170</v>
      </c>
      <c r="P31" s="450"/>
      <c r="Q31" s="450"/>
      <c r="R31" s="22" t="s">
        <v>171</v>
      </c>
      <c r="S31" s="43"/>
    </row>
    <row r="32" spans="1:19" ht="16" customHeight="1" x14ac:dyDescent="0.2">
      <c r="A32" s="42"/>
      <c r="B32" s="41"/>
      <c r="C32" s="416"/>
      <c r="D32" s="420"/>
      <c r="E32" s="420"/>
      <c r="F32" s="276"/>
      <c r="H32" s="412"/>
      <c r="I32" s="434"/>
      <c r="J32" s="434"/>
      <c r="K32" s="434"/>
      <c r="L32" s="434"/>
      <c r="M32" s="434"/>
      <c r="N32" s="434"/>
      <c r="O32" s="450"/>
      <c r="P32" s="450"/>
      <c r="Q32" s="450"/>
      <c r="R32" s="23" t="b">
        <f>ISNUMBER(SEARCH(R31,O31))</f>
        <v>1</v>
      </c>
      <c r="S32" s="43"/>
    </row>
    <row r="33" spans="1:19" ht="27" customHeight="1" x14ac:dyDescent="0.2">
      <c r="A33" s="42"/>
      <c r="B33" s="41"/>
      <c r="C33" s="272"/>
      <c r="D33" s="273"/>
      <c r="E33" s="273"/>
      <c r="F33" s="39"/>
      <c r="H33" s="412"/>
      <c r="I33" s="434"/>
      <c r="J33" s="434"/>
      <c r="K33" s="434"/>
      <c r="L33" s="434"/>
      <c r="M33" s="434"/>
      <c r="N33" s="434"/>
      <c r="O33" s="450"/>
      <c r="P33" s="450"/>
      <c r="Q33" s="450"/>
      <c r="R33" s="23" t="b">
        <v>0</v>
      </c>
      <c r="S33" s="43"/>
    </row>
    <row r="34" spans="1:19" ht="16" customHeight="1" x14ac:dyDescent="0.2">
      <c r="A34" s="42"/>
      <c r="B34" s="41"/>
      <c r="C34" s="414" t="str">
        <f>'7. Technical Capacity'!H12</f>
        <v>✗</v>
      </c>
      <c r="D34" s="417" t="s">
        <v>175</v>
      </c>
      <c r="E34" s="418"/>
      <c r="F34" s="410" t="str">
        <f>CONCATENATE("completed: ",5-'7. Technical Capacity'!H63,"/5")</f>
        <v>completed: 0/5</v>
      </c>
      <c r="H34" s="412"/>
      <c r="I34" s="435" t="s">
        <v>173</v>
      </c>
      <c r="J34" s="435"/>
      <c r="K34" s="435"/>
      <c r="L34" s="435"/>
      <c r="M34" s="435"/>
      <c r="O34" s="448" t="str">
        <f>IF(R33=FALSE,"     Confirm evidence link",IF(R32=FALSE,"     Please insert link above","     Evidence link confirmed"))</f>
        <v xml:space="preserve">     Confirm evidence link</v>
      </c>
      <c r="P34" s="448"/>
      <c r="Q34" s="448"/>
      <c r="S34" s="43"/>
    </row>
    <row r="35" spans="1:19" ht="16" customHeight="1" x14ac:dyDescent="0.2">
      <c r="A35" s="42"/>
      <c r="B35" s="274"/>
      <c r="C35" s="415"/>
      <c r="D35" s="419"/>
      <c r="E35" s="419"/>
      <c r="F35" s="411"/>
      <c r="H35" s="412"/>
      <c r="I35" s="435"/>
      <c r="J35" s="435"/>
      <c r="K35" s="435"/>
      <c r="L35" s="435"/>
      <c r="M35" s="435"/>
      <c r="O35" s="448"/>
      <c r="P35" s="448"/>
      <c r="Q35" s="448"/>
      <c r="S35" s="43"/>
    </row>
    <row r="36" spans="1:19" ht="16" customHeight="1" x14ac:dyDescent="0.2">
      <c r="A36" s="42"/>
      <c r="B36" s="41"/>
      <c r="C36" s="416"/>
      <c r="D36" s="420"/>
      <c r="E36" s="420"/>
      <c r="F36" s="276"/>
      <c r="H36" s="49"/>
      <c r="I36" s="49"/>
      <c r="J36" s="49"/>
      <c r="K36" s="49"/>
      <c r="L36" s="49"/>
      <c r="M36" s="49"/>
      <c r="N36" s="49"/>
      <c r="O36" s="49"/>
      <c r="P36" s="49"/>
      <c r="Q36" s="49"/>
      <c r="S36" s="43"/>
    </row>
    <row r="37" spans="1:19" ht="16" customHeight="1" x14ac:dyDescent="0.2">
      <c r="A37" s="42"/>
      <c r="B37" s="41"/>
      <c r="C37" s="272"/>
      <c r="D37" s="273"/>
      <c r="E37" s="273"/>
      <c r="F37" s="39"/>
      <c r="S37" s="43"/>
    </row>
    <row r="38" spans="1:19" ht="16" customHeight="1" x14ac:dyDescent="0.2">
      <c r="A38" s="42"/>
      <c r="B38" s="41"/>
      <c r="C38" s="414" t="str">
        <f>'8. Multi-Stakeholder Working'!H12</f>
        <v>✗</v>
      </c>
      <c r="D38" s="417" t="s">
        <v>176</v>
      </c>
      <c r="E38" s="418"/>
      <c r="F38" s="410" t="str">
        <f>CONCATENATE("completed: ",2-'8. Multi-Stakeholder Working'!H63,"/2")</f>
        <v>completed: 0/2</v>
      </c>
      <c r="H38" s="412" t="str">
        <f>IF(R39=FALSE,"✗",IF(R40=TRUE,"✓","✗"))</f>
        <v>✗</v>
      </c>
      <c r="I38" s="434" t="s">
        <v>188</v>
      </c>
      <c r="J38" s="434"/>
      <c r="K38" s="434"/>
      <c r="L38" s="434"/>
      <c r="M38" s="434"/>
      <c r="N38" s="434"/>
      <c r="O38" s="449" t="s">
        <v>170</v>
      </c>
      <c r="P38" s="450"/>
      <c r="Q38" s="450"/>
      <c r="R38" s="22" t="s">
        <v>171</v>
      </c>
      <c r="S38" s="43"/>
    </row>
    <row r="39" spans="1:19" ht="16" customHeight="1" x14ac:dyDescent="0.2">
      <c r="A39" s="42"/>
      <c r="B39" s="274"/>
      <c r="C39" s="415"/>
      <c r="D39" s="419"/>
      <c r="E39" s="419"/>
      <c r="F39" s="411"/>
      <c r="H39" s="412"/>
      <c r="I39" s="434"/>
      <c r="J39" s="434"/>
      <c r="K39" s="434"/>
      <c r="L39" s="434"/>
      <c r="M39" s="434"/>
      <c r="N39" s="434"/>
      <c r="O39" s="450"/>
      <c r="P39" s="450"/>
      <c r="Q39" s="450"/>
      <c r="R39" s="23" t="b">
        <f>ISNUMBER(SEARCH(R38,O38))</f>
        <v>1</v>
      </c>
      <c r="S39" s="43"/>
    </row>
    <row r="40" spans="1:19" ht="16" customHeight="1" x14ac:dyDescent="0.2">
      <c r="A40" s="42"/>
      <c r="B40" s="41"/>
      <c r="C40" s="416"/>
      <c r="D40" s="420"/>
      <c r="E40" s="420"/>
      <c r="F40" s="276"/>
      <c r="H40" s="412"/>
      <c r="I40" s="434"/>
      <c r="J40" s="434"/>
      <c r="K40" s="434"/>
      <c r="L40" s="434"/>
      <c r="M40" s="434"/>
      <c r="N40" s="434"/>
      <c r="O40" s="450"/>
      <c r="P40" s="450"/>
      <c r="Q40" s="450"/>
      <c r="R40" s="23" t="b">
        <v>0</v>
      </c>
      <c r="S40" s="43"/>
    </row>
    <row r="41" spans="1:19" ht="16" customHeight="1" x14ac:dyDescent="0.2">
      <c r="A41" s="42"/>
      <c r="B41" s="41"/>
      <c r="C41" s="272"/>
      <c r="D41" s="273"/>
      <c r="E41" s="273"/>
      <c r="F41" s="39"/>
      <c r="H41" s="412"/>
      <c r="I41" s="435" t="s">
        <v>173</v>
      </c>
      <c r="J41" s="435"/>
      <c r="K41" s="435"/>
      <c r="L41" s="435"/>
      <c r="M41" s="435"/>
      <c r="O41" s="448" t="str">
        <f>IF(R40=FALSE,"     Confirm evidence link",IF(R39=FALSE,"     Please insert link above","     Evidence link confirmed"))</f>
        <v xml:space="preserve">     Confirm evidence link</v>
      </c>
      <c r="P41" s="448"/>
      <c r="Q41" s="448"/>
      <c r="S41" s="43"/>
    </row>
    <row r="42" spans="1:19" ht="16" customHeight="1" x14ac:dyDescent="0.2">
      <c r="A42" s="42"/>
      <c r="B42" s="41"/>
      <c r="C42" s="414" t="str">
        <f>'9. Cross-Cultural Understanding'!H12</f>
        <v>✗</v>
      </c>
      <c r="D42" s="417" t="s">
        <v>178</v>
      </c>
      <c r="E42" s="418"/>
      <c r="F42" s="410" t="str">
        <f>CONCATENATE("completed: ",5-'9. Cross-Cultural Understanding'!H66,"/5")</f>
        <v>completed: 0/5</v>
      </c>
      <c r="H42" s="412"/>
      <c r="I42" s="435"/>
      <c r="J42" s="435"/>
      <c r="K42" s="435"/>
      <c r="L42" s="435"/>
      <c r="M42" s="435"/>
      <c r="O42" s="448"/>
      <c r="P42" s="448"/>
      <c r="Q42" s="448"/>
      <c r="S42" s="43"/>
    </row>
    <row r="43" spans="1:19" ht="16" customHeight="1" thickBot="1" x14ac:dyDescent="0.25">
      <c r="A43" s="42"/>
      <c r="B43" s="274"/>
      <c r="C43" s="415"/>
      <c r="D43" s="419"/>
      <c r="E43" s="419"/>
      <c r="F43" s="411"/>
      <c r="H43" s="70"/>
      <c r="I43" s="70"/>
      <c r="J43" s="70"/>
      <c r="K43" s="70"/>
      <c r="L43" s="70"/>
      <c r="M43" s="70"/>
      <c r="N43" s="70"/>
      <c r="O43" s="70"/>
      <c r="P43" s="70"/>
      <c r="Q43" s="70"/>
      <c r="S43" s="43"/>
    </row>
    <row r="44" spans="1:19" ht="16" customHeight="1" thickTop="1" x14ac:dyDescent="0.2">
      <c r="A44" s="42"/>
      <c r="B44" s="41"/>
      <c r="C44" s="416"/>
      <c r="D44" s="420"/>
      <c r="E44" s="420"/>
      <c r="F44" s="276"/>
      <c r="S44" s="43"/>
    </row>
    <row r="45" spans="1:19" ht="16" customHeight="1" x14ac:dyDescent="0.2">
      <c r="A45" s="42"/>
      <c r="B45" s="41"/>
      <c r="C45" s="272"/>
      <c r="D45" s="273"/>
      <c r="E45" s="273"/>
      <c r="F45" s="39"/>
      <c r="S45" s="43"/>
    </row>
    <row r="46" spans="1:19" ht="16" customHeight="1" x14ac:dyDescent="0.2">
      <c r="A46" s="42"/>
      <c r="B46" s="41"/>
      <c r="C46" s="414" t="str">
        <f>'10. Collaborative Design'!H12</f>
        <v>✗</v>
      </c>
      <c r="D46" s="417" t="s">
        <v>180</v>
      </c>
      <c r="E46" s="418"/>
      <c r="F46" s="410" t="str">
        <f>CONCATENATE("completed: ",4-'10. Collaborative Design'!H66,"/4")</f>
        <v>completed: 0/4</v>
      </c>
      <c r="S46" s="43"/>
    </row>
    <row r="47" spans="1:19" ht="16" customHeight="1" x14ac:dyDescent="0.2">
      <c r="A47" s="42"/>
      <c r="B47" s="274"/>
      <c r="C47" s="415"/>
      <c r="D47" s="419"/>
      <c r="E47" s="419"/>
      <c r="F47" s="411"/>
      <c r="S47" s="43"/>
    </row>
    <row r="48" spans="1:19" ht="16" customHeight="1" x14ac:dyDescent="0.2">
      <c r="A48" s="277"/>
      <c r="C48" s="416"/>
      <c r="D48" s="420"/>
      <c r="E48" s="420"/>
      <c r="F48" s="276"/>
      <c r="S48" s="43"/>
    </row>
    <row r="49" spans="1:19" ht="16" customHeight="1" x14ac:dyDescent="0.2">
      <c r="A49" s="42"/>
      <c r="B49" s="41"/>
      <c r="D49" s="273"/>
      <c r="E49" s="273"/>
      <c r="F49" s="39"/>
      <c r="S49" s="43"/>
    </row>
    <row r="50" spans="1:19" ht="16" customHeight="1" x14ac:dyDescent="0.2">
      <c r="A50" s="42"/>
      <c r="B50" s="41"/>
      <c r="C50" s="414" t="str">
        <f>'11. Policies &amp; Procedures'!H12</f>
        <v>✗</v>
      </c>
      <c r="D50" s="418" t="s">
        <v>134</v>
      </c>
      <c r="E50" s="418"/>
      <c r="F50" s="410" t="str">
        <f>CONCATENATE("completed: ",7-'11. Policies &amp; Procedures'!H85,"/7")</f>
        <v>completed: 0/7</v>
      </c>
      <c r="S50" s="43"/>
    </row>
    <row r="51" spans="1:19" ht="16" customHeight="1" x14ac:dyDescent="0.2">
      <c r="A51" s="42"/>
      <c r="B51" s="274"/>
      <c r="C51" s="415"/>
      <c r="D51" s="419"/>
      <c r="E51" s="419"/>
      <c r="F51" s="411"/>
      <c r="S51" s="43"/>
    </row>
    <row r="52" spans="1:19" ht="16" customHeight="1" x14ac:dyDescent="0.2">
      <c r="A52" s="42"/>
      <c r="B52" s="41"/>
      <c r="C52" s="416"/>
      <c r="D52" s="420"/>
      <c r="E52" s="420"/>
      <c r="F52" s="276"/>
      <c r="S52" s="43"/>
    </row>
    <row r="53" spans="1:19" ht="16" customHeight="1" x14ac:dyDescent="0.2">
      <c r="A53" s="42"/>
      <c r="B53" s="41"/>
      <c r="C53" s="272"/>
      <c r="D53" s="273"/>
      <c r="E53" s="273"/>
      <c r="F53" s="39"/>
      <c r="S53" s="43"/>
    </row>
    <row r="54" spans="1:19" ht="16" customHeight="1" x14ac:dyDescent="0.2">
      <c r="A54" s="42"/>
      <c r="B54" s="41"/>
      <c r="C54" s="414" t="str">
        <f>'12. Dedicated Personnel'!H12</f>
        <v>✗</v>
      </c>
      <c r="D54" s="423" t="s">
        <v>150</v>
      </c>
      <c r="E54" s="423"/>
      <c r="F54" s="410" t="str">
        <f>CONCATENATE("completed: ",4-'12. Dedicated Personnel'!H71,"/4")</f>
        <v>completed: 0/4</v>
      </c>
      <c r="S54" s="43"/>
    </row>
    <row r="55" spans="1:19" ht="16" customHeight="1" x14ac:dyDescent="0.2">
      <c r="A55" s="42"/>
      <c r="B55" s="274"/>
      <c r="C55" s="415"/>
      <c r="D55" s="424"/>
      <c r="E55" s="424"/>
      <c r="F55" s="411"/>
      <c r="S55" s="43"/>
    </row>
    <row r="56" spans="1:19" ht="16" customHeight="1" x14ac:dyDescent="0.2">
      <c r="A56" s="42"/>
      <c r="B56" s="41"/>
      <c r="C56" s="416"/>
      <c r="D56" s="425"/>
      <c r="E56" s="425"/>
      <c r="F56" s="276"/>
      <c r="S56" s="43"/>
    </row>
    <row r="57" spans="1:19" ht="16" customHeight="1" x14ac:dyDescent="0.2">
      <c r="A57" s="42"/>
      <c r="B57" s="41"/>
      <c r="C57" s="272"/>
      <c r="D57" s="273"/>
      <c r="E57" s="273"/>
      <c r="F57" s="39"/>
      <c r="S57" s="43"/>
    </row>
    <row r="58" spans="1:19" ht="16" customHeight="1" x14ac:dyDescent="0.2">
      <c r="A58" s="42"/>
      <c r="B58" s="41"/>
      <c r="C58" s="414" t="str">
        <f>'13. Recognition of Customary'!H12</f>
        <v>✗</v>
      </c>
      <c r="D58" s="417" t="s">
        <v>181</v>
      </c>
      <c r="E58" s="418"/>
      <c r="F58" s="421" t="str">
        <f>CONCATENATE("completed: ",3-'13. Recognition of Customary'!H65,"/3")</f>
        <v>completed: 0/3</v>
      </c>
      <c r="S58" s="43"/>
    </row>
    <row r="59" spans="1:19" ht="16" customHeight="1" x14ac:dyDescent="0.2">
      <c r="A59" s="42"/>
      <c r="B59" s="274"/>
      <c r="C59" s="415"/>
      <c r="D59" s="419"/>
      <c r="E59" s="419"/>
      <c r="F59" s="422"/>
      <c r="S59" s="43"/>
    </row>
    <row r="60" spans="1:19" ht="16" customHeight="1" x14ac:dyDescent="0.2">
      <c r="C60" s="416"/>
      <c r="D60" s="420"/>
      <c r="E60" s="420"/>
      <c r="F60" s="276"/>
      <c r="S60" s="43"/>
    </row>
    <row r="61" spans="1:19" ht="16" customHeight="1" x14ac:dyDescent="0.2">
      <c r="A61" s="42"/>
      <c r="S61" s="43"/>
    </row>
    <row r="62" spans="1:19" ht="16" hidden="1" customHeight="1" x14ac:dyDescent="0.2">
      <c r="A62" s="42"/>
      <c r="S62" s="43"/>
    </row>
    <row r="63" spans="1:19" ht="16" hidden="1" customHeight="1" x14ac:dyDescent="0.2">
      <c r="A63" s="42"/>
      <c r="H63" s="72">
        <f>COUNTIF(H24:H50,"✗")</f>
        <v>3</v>
      </c>
      <c r="I63" s="23" t="s">
        <v>189</v>
      </c>
      <c r="S63" s="43"/>
    </row>
    <row r="64" spans="1:19" ht="16" hidden="1" customHeight="1" x14ac:dyDescent="0.2">
      <c r="A64" s="42"/>
      <c r="S64" s="43"/>
    </row>
    <row r="65" spans="1:19" ht="16" hidden="1" customHeight="1" x14ac:dyDescent="0.2">
      <c r="A65" s="42"/>
      <c r="S65" s="43"/>
    </row>
    <row r="66" spans="1:19" ht="16" hidden="1" customHeight="1" x14ac:dyDescent="0.2">
      <c r="A66" s="42"/>
      <c r="S66" s="43"/>
    </row>
    <row r="67" spans="1:19" ht="16" hidden="1" customHeight="1" x14ac:dyDescent="0.2">
      <c r="A67" s="42"/>
      <c r="S67" s="43"/>
    </row>
    <row r="68" spans="1:19" ht="16" hidden="1" customHeight="1" x14ac:dyDescent="0.2">
      <c r="A68" s="42"/>
      <c r="S68" s="43"/>
    </row>
    <row r="69" spans="1:19" ht="16" hidden="1" customHeight="1" x14ac:dyDescent="0.2">
      <c r="A69" s="42"/>
      <c r="S69" s="43"/>
    </row>
    <row r="70" spans="1:19" ht="16" hidden="1" customHeight="1" x14ac:dyDescent="0.2">
      <c r="A70" s="42"/>
      <c r="S70" s="43"/>
    </row>
    <row r="71" spans="1:19" ht="16" hidden="1" customHeight="1" x14ac:dyDescent="0.2">
      <c r="A71" s="42"/>
      <c r="S71" s="43"/>
    </row>
    <row r="72" spans="1:19" ht="16" hidden="1" customHeight="1" x14ac:dyDescent="0.2">
      <c r="A72" s="42"/>
      <c r="S72" s="43"/>
    </row>
    <row r="73" spans="1:19" ht="16" hidden="1" customHeight="1" x14ac:dyDescent="0.2">
      <c r="A73" s="42"/>
      <c r="S73" s="43"/>
    </row>
    <row r="74" spans="1:19" ht="16" hidden="1" customHeight="1" x14ac:dyDescent="0.2">
      <c r="A74" s="42"/>
      <c r="S74" s="43"/>
    </row>
    <row r="75" spans="1:19" ht="16" hidden="1" customHeight="1" x14ac:dyDescent="0.2">
      <c r="A75" s="42"/>
      <c r="S75" s="43"/>
    </row>
    <row r="76" spans="1:19" ht="16" hidden="1" customHeight="1" x14ac:dyDescent="0.2">
      <c r="A76" s="42"/>
      <c r="S76" s="43"/>
    </row>
    <row r="77" spans="1:19" ht="16" hidden="1" customHeight="1" x14ac:dyDescent="0.2">
      <c r="A77" s="42"/>
      <c r="S77" s="43"/>
    </row>
    <row r="78" spans="1:19" ht="16" hidden="1" customHeight="1" x14ac:dyDescent="0.2">
      <c r="A78" s="42"/>
      <c r="S78" s="43"/>
    </row>
    <row r="79" spans="1:19" ht="16" hidden="1" customHeight="1" x14ac:dyDescent="0.2">
      <c r="A79" s="42"/>
      <c r="S79" s="43"/>
    </row>
    <row r="80" spans="1:19" ht="16" hidden="1" customHeight="1" x14ac:dyDescent="0.2">
      <c r="A80" s="42"/>
      <c r="S80" s="43"/>
    </row>
    <row r="81" spans="1:19" ht="16" hidden="1" customHeight="1" x14ac:dyDescent="0.2">
      <c r="A81" s="42"/>
      <c r="S81" s="43"/>
    </row>
    <row r="82" spans="1:19" ht="16" hidden="1" customHeight="1" x14ac:dyDescent="0.2">
      <c r="A82" s="42"/>
      <c r="S82" s="43"/>
    </row>
    <row r="83" spans="1:19" ht="16" hidden="1" customHeight="1" x14ac:dyDescent="0.2">
      <c r="A83" s="42"/>
      <c r="S83" s="43"/>
    </row>
    <row r="84" spans="1:19" hidden="1" x14ac:dyDescent="0.2">
      <c r="A84" s="42"/>
      <c r="S84" s="43"/>
    </row>
    <row r="85" spans="1:19" hidden="1" x14ac:dyDescent="0.2">
      <c r="A85" s="42"/>
      <c r="S85" s="43"/>
    </row>
    <row r="86" spans="1:19" hidden="1" x14ac:dyDescent="0.2">
      <c r="A86" s="42"/>
      <c r="S86" s="43"/>
    </row>
    <row r="87" spans="1:19" hidden="1" x14ac:dyDescent="0.2">
      <c r="A87" s="42"/>
      <c r="S87" s="43"/>
    </row>
    <row r="88" spans="1:19" hidden="1" x14ac:dyDescent="0.2">
      <c r="A88" s="42"/>
      <c r="S88" s="43"/>
    </row>
    <row r="89" spans="1:19" hidden="1" x14ac:dyDescent="0.2">
      <c r="A89" s="42"/>
      <c r="S89" s="43"/>
    </row>
    <row r="90" spans="1:19" hidden="1" x14ac:dyDescent="0.2">
      <c r="A90" s="42"/>
      <c r="S90" s="43"/>
    </row>
    <row r="91" spans="1:19" hidden="1" x14ac:dyDescent="0.2">
      <c r="A91" s="42"/>
      <c r="S91" s="43"/>
    </row>
    <row r="92" spans="1:19" hidden="1" x14ac:dyDescent="0.2">
      <c r="A92" s="42"/>
      <c r="S92" s="43"/>
    </row>
    <row r="93" spans="1:19" hidden="1" x14ac:dyDescent="0.2">
      <c r="A93" s="42"/>
      <c r="S93" s="43"/>
    </row>
    <row r="94" spans="1:19" hidden="1" x14ac:dyDescent="0.2">
      <c r="A94" s="42"/>
      <c r="S94" s="43"/>
    </row>
    <row r="95" spans="1:19" hidden="1" x14ac:dyDescent="0.2">
      <c r="A95" s="42"/>
      <c r="S95" s="43"/>
    </row>
    <row r="96" spans="1:19" hidden="1" x14ac:dyDescent="0.2">
      <c r="A96" s="42"/>
      <c r="S96" s="43"/>
    </row>
    <row r="97" spans="1:19" hidden="1" x14ac:dyDescent="0.2">
      <c r="A97" s="42"/>
      <c r="S97" s="43"/>
    </row>
    <row r="98" spans="1:19" hidden="1" x14ac:dyDescent="0.2">
      <c r="A98" s="42"/>
      <c r="S98" s="43"/>
    </row>
    <row r="99" spans="1:19" hidden="1" x14ac:dyDescent="0.2">
      <c r="A99" s="42"/>
      <c r="S99" s="43"/>
    </row>
    <row r="100" spans="1:19" hidden="1" x14ac:dyDescent="0.2">
      <c r="A100" s="42"/>
      <c r="S100" s="43"/>
    </row>
    <row r="101" spans="1:19" hidden="1" x14ac:dyDescent="0.2">
      <c r="A101" s="42"/>
      <c r="S101" s="43"/>
    </row>
    <row r="102" spans="1:19" hidden="1" x14ac:dyDescent="0.2">
      <c r="A102" s="42"/>
      <c r="S102" s="43"/>
    </row>
    <row r="103" spans="1:19" hidden="1" x14ac:dyDescent="0.2">
      <c r="A103" s="42"/>
      <c r="S103" s="43"/>
    </row>
    <row r="104" spans="1:19" hidden="1" x14ac:dyDescent="0.2">
      <c r="A104" s="42"/>
      <c r="S104" s="43"/>
    </row>
    <row r="105" spans="1:19" hidden="1" x14ac:dyDescent="0.2">
      <c r="A105" s="42"/>
      <c r="S105" s="43"/>
    </row>
    <row r="106" spans="1:19" hidden="1" x14ac:dyDescent="0.2">
      <c r="A106" s="42"/>
      <c r="S106" s="43"/>
    </row>
    <row r="107" spans="1:19" hidden="1" x14ac:dyDescent="0.2">
      <c r="A107" s="42"/>
      <c r="S107" s="43"/>
    </row>
    <row r="108" spans="1:19" hidden="1" x14ac:dyDescent="0.2">
      <c r="A108" s="42"/>
      <c r="S108" s="43"/>
    </row>
    <row r="109" spans="1:19" hidden="1" x14ac:dyDescent="0.2">
      <c r="A109" s="42"/>
      <c r="S109" s="43"/>
    </row>
    <row r="110" spans="1:19" hidden="1" x14ac:dyDescent="0.2">
      <c r="A110" s="42"/>
      <c r="S110" s="43"/>
    </row>
    <row r="111" spans="1:19" hidden="1" x14ac:dyDescent="0.2">
      <c r="A111" s="42"/>
      <c r="S111" s="43"/>
    </row>
    <row r="112" spans="1:19" hidden="1" x14ac:dyDescent="0.2">
      <c r="A112" s="42"/>
      <c r="S112" s="43"/>
    </row>
    <row r="113" spans="1:19" hidden="1" x14ac:dyDescent="0.2">
      <c r="A113" s="42"/>
      <c r="S113" s="43"/>
    </row>
    <row r="114" spans="1:19" hidden="1" x14ac:dyDescent="0.2">
      <c r="A114" s="42"/>
      <c r="S114" s="43"/>
    </row>
    <row r="115" spans="1:19" hidden="1" x14ac:dyDescent="0.2">
      <c r="A115" s="42"/>
      <c r="S115" s="43"/>
    </row>
    <row r="116" spans="1:19" hidden="1" x14ac:dyDescent="0.2">
      <c r="A116" s="42"/>
      <c r="S116" s="43"/>
    </row>
    <row r="117" spans="1:19" hidden="1" x14ac:dyDescent="0.2">
      <c r="A117" s="42"/>
      <c r="S117" s="43"/>
    </row>
    <row r="118" spans="1:19" hidden="1" x14ac:dyDescent="0.2">
      <c r="A118" s="42"/>
      <c r="S118" s="43"/>
    </row>
    <row r="119" spans="1:19" hidden="1" x14ac:dyDescent="0.2">
      <c r="A119" s="42"/>
      <c r="S119" s="43"/>
    </row>
    <row r="120" spans="1:19" hidden="1" x14ac:dyDescent="0.2">
      <c r="A120" s="42"/>
      <c r="S120" s="43"/>
    </row>
    <row r="121" spans="1:19" hidden="1" x14ac:dyDescent="0.2">
      <c r="A121" s="42"/>
      <c r="S121" s="43"/>
    </row>
    <row r="122" spans="1:19" hidden="1" x14ac:dyDescent="0.2">
      <c r="A122" s="42"/>
      <c r="S122" s="43"/>
    </row>
    <row r="123" spans="1:19" hidden="1" x14ac:dyDescent="0.2">
      <c r="A123" s="42"/>
      <c r="S123" s="43"/>
    </row>
    <row r="124" spans="1:19" hidden="1" x14ac:dyDescent="0.2">
      <c r="A124" s="42"/>
      <c r="S124" s="43"/>
    </row>
    <row r="125" spans="1:19" hidden="1" x14ac:dyDescent="0.2">
      <c r="A125" s="42"/>
      <c r="S125" s="43"/>
    </row>
  </sheetData>
  <mergeCells count="63">
    <mergeCell ref="I15:Q15"/>
    <mergeCell ref="I17:Q19"/>
    <mergeCell ref="Y4:Y5"/>
    <mergeCell ref="E6:F7"/>
    <mergeCell ref="G6:H7"/>
    <mergeCell ref="I6:K7"/>
    <mergeCell ref="L6:N7"/>
    <mergeCell ref="O1:P2"/>
    <mergeCell ref="E2:I3"/>
    <mergeCell ref="O3:P4"/>
    <mergeCell ref="V4:V6"/>
    <mergeCell ref="W4:X6"/>
    <mergeCell ref="O38:Q40"/>
    <mergeCell ref="O41:Q42"/>
    <mergeCell ref="H12:H13"/>
    <mergeCell ref="C18:C20"/>
    <mergeCell ref="D18:E20"/>
    <mergeCell ref="I12:Q13"/>
    <mergeCell ref="F18:F19"/>
    <mergeCell ref="C22:C24"/>
    <mergeCell ref="D22:E24"/>
    <mergeCell ref="H22:Q22"/>
    <mergeCell ref="H24:H28"/>
    <mergeCell ref="C26:C28"/>
    <mergeCell ref="D26:E28"/>
    <mergeCell ref="I27:M28"/>
    <mergeCell ref="I24:N26"/>
    <mergeCell ref="F22:F23"/>
    <mergeCell ref="F26:F27"/>
    <mergeCell ref="O24:Q26"/>
    <mergeCell ref="O27:Q28"/>
    <mergeCell ref="C30:C32"/>
    <mergeCell ref="D30:E32"/>
    <mergeCell ref="H31:H35"/>
    <mergeCell ref="C34:C36"/>
    <mergeCell ref="D34:E36"/>
    <mergeCell ref="I31:N33"/>
    <mergeCell ref="F30:F31"/>
    <mergeCell ref="F34:F35"/>
    <mergeCell ref="O31:Q33"/>
    <mergeCell ref="O34:Q35"/>
    <mergeCell ref="C46:C48"/>
    <mergeCell ref="D46:E48"/>
    <mergeCell ref="F46:F47"/>
    <mergeCell ref="C38:C40"/>
    <mergeCell ref="D38:E40"/>
    <mergeCell ref="H38:H42"/>
    <mergeCell ref="C42:C44"/>
    <mergeCell ref="D42:E44"/>
    <mergeCell ref="F42:F43"/>
    <mergeCell ref="I34:M35"/>
    <mergeCell ref="I38:N40"/>
    <mergeCell ref="I41:M42"/>
    <mergeCell ref="F38:F39"/>
    <mergeCell ref="C58:C60"/>
    <mergeCell ref="D58:E60"/>
    <mergeCell ref="F58:F59"/>
    <mergeCell ref="C50:C52"/>
    <mergeCell ref="D50:E52"/>
    <mergeCell ref="F50:F51"/>
    <mergeCell ref="C54:C56"/>
    <mergeCell ref="D54:E56"/>
    <mergeCell ref="F54:F55"/>
  </mergeCells>
  <conditionalFormatting sqref="H24">
    <cfRule type="beginsWith" dxfId="612" priority="66" operator="beginsWith" text="&quot;Upload&quot;">
      <formula>LEFT(H24,LEN("""Upload"""))="""Upload"""</formula>
    </cfRule>
    <cfRule type="beginsWith" dxfId="611" priority="67" stopIfTrue="1" operator="beginsWith" text="&quot;Upload&quot;">
      <formula>LEFT(H24,LEN("""Upload"""))="""Upload"""</formula>
    </cfRule>
  </conditionalFormatting>
  <conditionalFormatting sqref="H12:H13">
    <cfRule type="containsText" dxfId="610" priority="65" operator="containsText" text="✗">
      <formula>NOT(ISERROR(SEARCH("✗",H12)))</formula>
    </cfRule>
  </conditionalFormatting>
  <conditionalFormatting sqref="H31">
    <cfRule type="beginsWith" dxfId="609" priority="50" operator="beginsWith" text="&quot;Upload&quot;">
      <formula>LEFT(H31,LEN("""Upload"""))="""Upload"""</formula>
    </cfRule>
    <cfRule type="beginsWith" dxfId="608" priority="51" stopIfTrue="1" operator="beginsWith" text="&quot;Upload&quot;">
      <formula>LEFT(H31,LEN("""Upload"""))="""Upload"""</formula>
    </cfRule>
  </conditionalFormatting>
  <conditionalFormatting sqref="H38">
    <cfRule type="beginsWith" dxfId="607" priority="48" operator="beginsWith" text="&quot;Upload&quot;">
      <formula>LEFT(H38,LEN("""Upload"""))="""Upload"""</formula>
    </cfRule>
    <cfRule type="beginsWith" dxfId="606" priority="49" stopIfTrue="1" operator="beginsWith" text="&quot;Upload&quot;">
      <formula>LEFT(H38,LEN("""Upload"""))="""Upload"""</formula>
    </cfRule>
  </conditionalFormatting>
  <conditionalFormatting sqref="C26">
    <cfRule type="containsText" dxfId="605" priority="15" operator="containsText" text="✗">
      <formula>NOT(ISERROR(SEARCH("✗",C26)))</formula>
    </cfRule>
  </conditionalFormatting>
  <conditionalFormatting sqref="C22">
    <cfRule type="containsText" dxfId="604" priority="16" operator="containsText" text="✗">
      <formula>NOT(ISERROR(SEARCH("✗",C22)))</formula>
    </cfRule>
  </conditionalFormatting>
  <conditionalFormatting sqref="V4">
    <cfRule type="containsText" dxfId="603" priority="18" operator="containsText" text="✗">
      <formula>NOT(ISERROR(SEARCH("✗",V4)))</formula>
    </cfRule>
  </conditionalFormatting>
  <conditionalFormatting sqref="C18">
    <cfRule type="containsText" dxfId="602" priority="35" operator="containsText" text="✗">
      <formula>NOT(ISERROR(SEARCH("✗",C18)))</formula>
    </cfRule>
  </conditionalFormatting>
  <conditionalFormatting sqref="C30">
    <cfRule type="containsText" dxfId="601" priority="14" operator="containsText" text="✗">
      <formula>NOT(ISERROR(SEARCH("✗",C30)))</formula>
    </cfRule>
  </conditionalFormatting>
  <conditionalFormatting sqref="C34">
    <cfRule type="containsText" dxfId="600" priority="13" operator="containsText" text="✗">
      <formula>NOT(ISERROR(SEARCH("✗",C34)))</formula>
    </cfRule>
  </conditionalFormatting>
  <conditionalFormatting sqref="C38">
    <cfRule type="containsText" dxfId="599" priority="12" operator="containsText" text="✗">
      <formula>NOT(ISERROR(SEARCH("✗",C38)))</formula>
    </cfRule>
  </conditionalFormatting>
  <conditionalFormatting sqref="C42">
    <cfRule type="containsText" dxfId="598" priority="11" operator="containsText" text="✗">
      <formula>NOT(ISERROR(SEARCH("✗",C42)))</formula>
    </cfRule>
  </conditionalFormatting>
  <conditionalFormatting sqref="C46">
    <cfRule type="containsText" dxfId="597" priority="10" operator="containsText" text="✗">
      <formula>NOT(ISERROR(SEARCH("✗",C46)))</formula>
    </cfRule>
  </conditionalFormatting>
  <conditionalFormatting sqref="C50">
    <cfRule type="containsText" dxfId="596" priority="9" operator="containsText" text="✗">
      <formula>NOT(ISERROR(SEARCH("✗",C50)))</formula>
    </cfRule>
  </conditionalFormatting>
  <conditionalFormatting sqref="C54">
    <cfRule type="containsText" dxfId="595" priority="8" operator="containsText" text="✗">
      <formula>NOT(ISERROR(SEARCH("✗",C54)))</formula>
    </cfRule>
  </conditionalFormatting>
  <conditionalFormatting sqref="C58">
    <cfRule type="containsText" dxfId="594" priority="7" operator="containsText" text="✗">
      <formula>NOT(ISERROR(SEARCH("✗",C58)))</formula>
    </cfRule>
  </conditionalFormatting>
  <conditionalFormatting sqref="V8">
    <cfRule type="containsText" dxfId="593" priority="6" operator="containsText" text="✗">
      <formula>NOT(ISERROR(SEARCH("✗",V8)))</formula>
    </cfRule>
  </conditionalFormatting>
  <hyperlinks>
    <hyperlink ref="D18:E20" location="'3. Community Representation'!A1" display="Community Representation" xr:uid="{3D7E0E4A-5A0C-3544-8E1A-A7315B4CF4FA}"/>
    <hyperlink ref="W4:X6" location="'PC - Community Representation'!A1" display="Community Representation " xr:uid="{76D3428A-37E4-D14E-97D6-4AB93244FF95}"/>
    <hyperlink ref="O1:P2" location="'READ FIRST User Guide'!A1" display="User Guide" xr:uid="{2AD0296E-C11A-0049-91BB-1A1FE30E9AE9}"/>
    <hyperlink ref="O3:P4" location="Glossary!A1" display="Glossary" xr:uid="{7B0C6757-3FAF-9E4D-B6DC-74374E3352DE}"/>
    <hyperlink ref="D26:E28" location="'5. Marginalized &amp; Vulnerable'!A1" display="'5. Marginalized &amp; Vulnerable'!A1" xr:uid="{281ACA26-FDFF-E446-9308-FB6274AA9CC0}"/>
    <hyperlink ref="D30:E32" location="'6. Institutional Capacity'!A1" display="Institutional Capacity" xr:uid="{69992B0C-B241-D446-A1AB-974C323829C5}"/>
    <hyperlink ref="D38:E40" location="'8. Multi-Stakeholder Working'!A1" display="'8. Multi-Stakeholder Working'!A1" xr:uid="{A958F3A1-0949-4342-AF45-930ECC2D9530}"/>
    <hyperlink ref="D46:E48" location="'10. Collaborative Design'!A1" display="'10. Collaborative Design'!A1" xr:uid="{FC797458-93E4-5949-8A13-91C1CFD130BD}"/>
    <hyperlink ref="D54:E56" location="'12. Dedicated Personnel'!A1" display="Dedicated Personnel" xr:uid="{78711626-4702-EB47-994A-8A0D4A87E875}"/>
    <hyperlink ref="D58:E60" location="'13. Recognition of Customary'!A1" display="'13. Recognition of Customary'!A1" xr:uid="{7DAE879B-D5CA-E94C-B0BC-4DC36FC233D9}"/>
    <hyperlink ref="D50:E52" location="'11. Policies &amp; Procedures'!A1" display="Policies &amp; Procedures" xr:uid="{177C35D0-18FB-B849-9012-268BB1BF745A}"/>
    <hyperlink ref="W5:X6" location="'PC - Community Representation'!A1" display="Community Representation " xr:uid="{D6AB91B9-1AD1-0042-B5BE-5C3C6938AE2B}"/>
    <hyperlink ref="E6:F7" location="'1. Start Page'!A1" display="Overview" xr:uid="{D2E7F9C6-71B3-B343-934A-80CFB40715B3}"/>
    <hyperlink ref="I6:K7" location="'14. Prerequisite Steps 1-3'!A1" display="Prerequisites" xr:uid="{590562A2-8DA0-E44F-93A9-F0FCF00897A4}"/>
    <hyperlink ref="G6:H7" location="'2. Enabling Conditions Overview'!A1" display="Enabling Conditions" xr:uid="{96F33CB6-728D-A740-BBE7-048C69E1EF1D}"/>
    <hyperlink ref="L6:N7" location="'15. Step 4. Consideration'!A1" display="Implementation" xr:uid="{E538DCDF-29DA-074D-8377-E40A3D052BDE}"/>
    <hyperlink ref="D34:E36" location="'7. Technical Capacity'!A1" display="Technical Capacity" xr:uid="{3E033487-1D06-8842-8684-74585713B3D7}"/>
    <hyperlink ref="I27:M28" location="'Further Information'!B52" display="See here for further information and resources" xr:uid="{C097E4A0-47A5-4EB0-8A15-74B7581E2AF6}"/>
    <hyperlink ref="I34:M35" location="'Further Information'!B52" display="See here for further information and resources" xr:uid="{6F848E38-B914-452E-A612-D8176AF8A18E}"/>
    <hyperlink ref="I41:M42" location="'Further Information'!B52" display="See here for further information and resources" xr:uid="{6E9409FF-A255-479F-9C4D-2D9CD39FC3B8}"/>
    <hyperlink ref="D22:E24" location="'4.  Gender'!A1" display="Gender " xr:uid="{4FACF3E3-EC9A-2E4C-B8EC-E065E0530485}"/>
    <hyperlink ref="D42:E44" location="'9. Cross-Cultural Understanding'!A1" display="'9. Cross-Cultural Understanding'!A1" xr:uid="{1AA6E043-E005-0F40-8501-97880685C30F}"/>
  </hyperlinks>
  <pageMargins left="0.7" right="0.7" top="0.75" bottom="0.75" header="0.3" footer="0.3"/>
  <pageSetup orientation="portrait" horizontalDpi="0" verticalDpi="0"/>
  <drawing r:id="rId1"/>
  <legacyDrawing r:id="rId2"/>
  <mc:AlternateContent xmlns:mc="http://schemas.openxmlformats.org/markup-compatibility/2006">
    <mc:Choice Requires="x14">
      <controls>
        <mc:AlternateContent xmlns:mc="http://schemas.openxmlformats.org/markup-compatibility/2006">
          <mc:Choice Requires="x14">
            <control shapeId="15364" r:id="rId3" name="Check Box 4">
              <controlPr defaultSize="0" autoFill="0" autoLine="0" autoPict="0">
                <anchor moveWithCells="1">
                  <from>
                    <xdr:col>14</xdr:col>
                    <xdr:colOff>228600</xdr:colOff>
                    <xdr:row>26</xdr:row>
                    <xdr:rowOff>25400</xdr:rowOff>
                  </from>
                  <to>
                    <xdr:col>14</xdr:col>
                    <xdr:colOff>520700</xdr:colOff>
                    <xdr:row>27</xdr:row>
                    <xdr:rowOff>139700</xdr:rowOff>
                  </to>
                </anchor>
              </controlPr>
            </control>
          </mc:Choice>
        </mc:AlternateContent>
        <mc:AlternateContent xmlns:mc="http://schemas.openxmlformats.org/markup-compatibility/2006">
          <mc:Choice Requires="x14">
            <control shapeId="15365" r:id="rId4" name="Check Box 5">
              <controlPr defaultSize="0" autoFill="0" autoLine="0" autoPict="0">
                <anchor moveWithCells="1">
                  <from>
                    <xdr:col>14</xdr:col>
                    <xdr:colOff>228600</xdr:colOff>
                    <xdr:row>33</xdr:row>
                    <xdr:rowOff>25400</xdr:rowOff>
                  </from>
                  <to>
                    <xdr:col>14</xdr:col>
                    <xdr:colOff>520700</xdr:colOff>
                    <xdr:row>34</xdr:row>
                    <xdr:rowOff>139700</xdr:rowOff>
                  </to>
                </anchor>
              </controlPr>
            </control>
          </mc:Choice>
        </mc:AlternateContent>
        <mc:AlternateContent xmlns:mc="http://schemas.openxmlformats.org/markup-compatibility/2006">
          <mc:Choice Requires="x14">
            <control shapeId="15366" r:id="rId5" name="Check Box 6">
              <controlPr defaultSize="0" autoFill="0" autoLine="0" autoPict="0">
                <anchor moveWithCells="1">
                  <from>
                    <xdr:col>14</xdr:col>
                    <xdr:colOff>228600</xdr:colOff>
                    <xdr:row>40</xdr:row>
                    <xdr:rowOff>25400</xdr:rowOff>
                  </from>
                  <to>
                    <xdr:col>14</xdr:col>
                    <xdr:colOff>520700</xdr:colOff>
                    <xdr:row>41</xdr:row>
                    <xdr:rowOff>139700</xdr:rowOff>
                  </to>
                </anchor>
              </controlPr>
            </control>
          </mc:Choice>
        </mc:AlternateContent>
      </controls>
    </mc:Choice>
  </mc:AlternateConten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8F67C9-BEEE-F54F-ADF6-6EB6AA034680}">
  <sheetPr codeName="Sheet6"/>
  <dimension ref="A1:Y131"/>
  <sheetViews>
    <sheetView showGridLines="0" showRowColHeaders="0" topLeftCell="A15" zoomScaleNormal="100" workbookViewId="0">
      <selection activeCell="I15" sqref="I15:Q18"/>
    </sheetView>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73" customWidth="1"/>
    <col min="5" max="5" width="21" style="273" customWidth="1"/>
    <col min="6" max="6" width="8.8320312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S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S6" s="34"/>
      <c r="V6" s="441"/>
      <c r="W6" s="455"/>
      <c r="X6" s="455"/>
    </row>
    <row r="7" spans="1:25" s="32" customFormat="1" x14ac:dyDescent="0.2">
      <c r="A7" s="33"/>
      <c r="B7" s="34"/>
      <c r="C7" s="34"/>
      <c r="D7" s="34"/>
      <c r="E7" s="462"/>
      <c r="F7" s="462"/>
      <c r="G7" s="462"/>
      <c r="H7" s="462"/>
      <c r="I7" s="462"/>
      <c r="J7" s="462"/>
      <c r="K7" s="462"/>
      <c r="L7" s="462"/>
      <c r="M7" s="462"/>
      <c r="N7" s="462"/>
      <c r="O7" s="35"/>
      <c r="P7" s="34"/>
      <c r="Q7" s="34"/>
      <c r="S7" s="34"/>
    </row>
    <row r="8" spans="1:25" s="32" customFormat="1" x14ac:dyDescent="0.2">
      <c r="A8" s="33"/>
      <c r="B8" s="34"/>
      <c r="C8" s="34"/>
      <c r="D8" s="34"/>
      <c r="E8" s="34"/>
      <c r="F8" s="34"/>
      <c r="G8" s="34"/>
      <c r="H8" s="34"/>
      <c r="I8" s="34"/>
      <c r="J8" s="34"/>
      <c r="K8" s="34"/>
      <c r="L8" s="34"/>
      <c r="M8" s="34"/>
      <c r="N8" s="34"/>
      <c r="O8" s="34"/>
      <c r="P8" s="34"/>
      <c r="Q8" s="34"/>
      <c r="S8" s="34"/>
    </row>
    <row r="9" spans="1:25" s="32" customFormat="1" x14ac:dyDescent="0.2">
      <c r="A9" s="36"/>
      <c r="B9" s="37"/>
      <c r="C9" s="37"/>
      <c r="D9" s="37"/>
      <c r="E9" s="37"/>
      <c r="F9" s="37"/>
      <c r="G9" s="37"/>
      <c r="H9" s="37"/>
      <c r="I9" s="37"/>
      <c r="J9" s="37"/>
      <c r="K9" s="37"/>
      <c r="L9" s="37"/>
      <c r="M9" s="37"/>
      <c r="N9" s="37"/>
      <c r="O9" s="37"/>
      <c r="P9" s="37"/>
      <c r="Q9" s="37"/>
      <c r="S9" s="37"/>
    </row>
    <row r="10" spans="1:25" ht="16" customHeight="1" x14ac:dyDescent="0.2">
      <c r="A10" s="38"/>
      <c r="D10" s="23"/>
      <c r="E10" s="23"/>
      <c r="F10" s="39"/>
      <c r="S10" s="40"/>
      <c r="T10" s="41"/>
    </row>
    <row r="11" spans="1:25" ht="16" customHeight="1" x14ac:dyDescent="0.2">
      <c r="A11" s="42"/>
      <c r="D11" s="23"/>
      <c r="E11" s="23"/>
      <c r="F11" s="39"/>
      <c r="S11" s="43"/>
    </row>
    <row r="12" spans="1:25" ht="16" customHeight="1" x14ac:dyDescent="0.2">
      <c r="A12" s="42"/>
      <c r="D12" s="23"/>
      <c r="E12" s="23"/>
      <c r="H12" s="430" t="str">
        <f>IF(H66=0,"✓","✗")</f>
        <v>✗</v>
      </c>
      <c r="I12" s="456" t="s">
        <v>190</v>
      </c>
      <c r="J12" s="456"/>
      <c r="K12" s="456"/>
      <c r="L12" s="456"/>
      <c r="M12" s="456"/>
      <c r="N12" s="456"/>
      <c r="O12" s="456"/>
      <c r="P12" s="456"/>
      <c r="Q12" s="456"/>
      <c r="S12" s="43"/>
    </row>
    <row r="13" spans="1:25" ht="16" customHeight="1" x14ac:dyDescent="0.2">
      <c r="A13" s="42"/>
      <c r="D13" s="23"/>
      <c r="E13" s="23"/>
      <c r="H13" s="431"/>
      <c r="I13" s="457"/>
      <c r="J13" s="457"/>
      <c r="K13" s="457"/>
      <c r="L13" s="457"/>
      <c r="M13" s="457"/>
      <c r="N13" s="457"/>
      <c r="O13" s="457"/>
      <c r="P13" s="457"/>
      <c r="Q13" s="457"/>
      <c r="S13" s="43"/>
    </row>
    <row r="14" spans="1:25" ht="16" customHeight="1" x14ac:dyDescent="0.2">
      <c r="A14" s="42"/>
      <c r="D14" s="23"/>
      <c r="E14" s="23"/>
      <c r="S14" s="43"/>
    </row>
    <row r="15" spans="1:25" ht="16" customHeight="1" x14ac:dyDescent="0.2">
      <c r="A15" s="42"/>
      <c r="D15" s="23"/>
      <c r="E15" s="23"/>
      <c r="H15" s="23" t="s">
        <v>165</v>
      </c>
      <c r="I15" s="461" t="s">
        <v>191</v>
      </c>
      <c r="J15" s="461"/>
      <c r="K15" s="461"/>
      <c r="L15" s="461"/>
      <c r="M15" s="461"/>
      <c r="N15" s="461"/>
      <c r="O15" s="461"/>
      <c r="P15" s="461"/>
      <c r="Q15" s="461"/>
      <c r="S15" s="43"/>
    </row>
    <row r="16" spans="1:25" ht="16" customHeight="1" x14ac:dyDescent="0.2">
      <c r="A16" s="42"/>
      <c r="D16" s="23"/>
      <c r="E16" s="23"/>
      <c r="I16" s="461"/>
      <c r="J16" s="461"/>
      <c r="K16" s="461"/>
      <c r="L16" s="461"/>
      <c r="M16" s="461"/>
      <c r="N16" s="461"/>
      <c r="O16" s="461"/>
      <c r="P16" s="461"/>
      <c r="Q16" s="461"/>
      <c r="S16" s="43"/>
    </row>
    <row r="17" spans="1:19" ht="16" customHeight="1" x14ac:dyDescent="0.2">
      <c r="A17" s="42"/>
      <c r="D17" s="23"/>
      <c r="E17" s="23"/>
      <c r="I17" s="461"/>
      <c r="J17" s="461"/>
      <c r="K17" s="461"/>
      <c r="L17" s="461"/>
      <c r="M17" s="461"/>
      <c r="N17" s="461"/>
      <c r="O17" s="461"/>
      <c r="P17" s="461"/>
      <c r="Q17" s="461"/>
      <c r="S17" s="43"/>
    </row>
    <row r="18" spans="1:19" ht="31" customHeight="1" x14ac:dyDescent="0.2">
      <c r="A18" s="42"/>
      <c r="D18" s="23"/>
      <c r="E18" s="23"/>
      <c r="I18" s="461"/>
      <c r="J18" s="461"/>
      <c r="K18" s="461"/>
      <c r="L18" s="461"/>
      <c r="M18" s="461"/>
      <c r="N18" s="461"/>
      <c r="O18" s="461"/>
      <c r="P18" s="461"/>
      <c r="Q18" s="461"/>
      <c r="S18" s="43"/>
    </row>
    <row r="19" spans="1:19" ht="16" customHeight="1" x14ac:dyDescent="0.2">
      <c r="A19" s="42"/>
      <c r="D19" s="23"/>
      <c r="E19" s="23"/>
      <c r="I19" s="279"/>
      <c r="J19" s="279"/>
      <c r="K19" s="279"/>
      <c r="L19" s="279"/>
      <c r="M19" s="279"/>
      <c r="N19" s="279"/>
      <c r="O19" s="279"/>
      <c r="P19" s="279"/>
      <c r="Q19" s="279"/>
      <c r="S19" s="43"/>
    </row>
    <row r="20" spans="1:19" ht="16" customHeight="1" x14ac:dyDescent="0.2">
      <c r="A20" s="42"/>
      <c r="B20" s="41"/>
      <c r="F20" s="39"/>
      <c r="I20" s="444" t="s">
        <v>192</v>
      </c>
      <c r="J20" s="444"/>
      <c r="K20" s="444"/>
      <c r="L20" s="444"/>
      <c r="M20" s="444"/>
      <c r="N20" s="444"/>
      <c r="O20" s="444"/>
      <c r="P20" s="444"/>
      <c r="Q20" s="444"/>
      <c r="S20" s="43"/>
    </row>
    <row r="21" spans="1:19" ht="16" customHeight="1" x14ac:dyDescent="0.2">
      <c r="A21" s="42"/>
      <c r="B21" s="41"/>
      <c r="C21" s="414" t="str">
        <f>'3. Community Representation'!H12</f>
        <v>✗</v>
      </c>
      <c r="D21" s="418" t="s">
        <v>185</v>
      </c>
      <c r="E21" s="418"/>
      <c r="F21" s="410" t="str">
        <f>CONCATENATE("completed: ",4-'3. Community Representation'!H63,"/4")</f>
        <v>completed: 0/4</v>
      </c>
      <c r="H21" s="23" t="s">
        <v>167</v>
      </c>
      <c r="I21" s="444"/>
      <c r="J21" s="444"/>
      <c r="K21" s="444"/>
      <c r="L21" s="444"/>
      <c r="M21" s="444"/>
      <c r="N21" s="444"/>
      <c r="O21" s="444"/>
      <c r="P21" s="444"/>
      <c r="Q21" s="444"/>
      <c r="S21" s="43"/>
    </row>
    <row r="22" spans="1:19" ht="30" customHeight="1" x14ac:dyDescent="0.2">
      <c r="A22" s="42"/>
      <c r="B22" s="274"/>
      <c r="C22" s="415"/>
      <c r="D22" s="419"/>
      <c r="E22" s="419"/>
      <c r="F22" s="411"/>
      <c r="I22" s="444"/>
      <c r="J22" s="444"/>
      <c r="K22" s="444"/>
      <c r="L22" s="444"/>
      <c r="M22" s="444"/>
      <c r="N22" s="444"/>
      <c r="O22" s="444"/>
      <c r="P22" s="444"/>
      <c r="Q22" s="444"/>
      <c r="S22" s="43"/>
    </row>
    <row r="23" spans="1:19" ht="16" customHeight="1" x14ac:dyDescent="0.2">
      <c r="A23" s="42"/>
      <c r="B23" s="41"/>
      <c r="C23" s="416"/>
      <c r="D23" s="420"/>
      <c r="E23" s="420"/>
      <c r="F23" s="276"/>
      <c r="H23" s="271"/>
      <c r="I23" s="271"/>
      <c r="J23" s="271"/>
      <c r="K23" s="271"/>
      <c r="L23" s="271"/>
      <c r="M23" s="271"/>
      <c r="N23" s="271"/>
      <c r="O23" s="271"/>
      <c r="P23" s="271"/>
      <c r="Q23" s="271"/>
      <c r="S23" s="43"/>
    </row>
    <row r="24" spans="1:19" ht="16" customHeight="1" x14ac:dyDescent="0.2">
      <c r="A24" s="42"/>
      <c r="B24" s="41"/>
      <c r="C24" s="272"/>
      <c r="F24" s="39"/>
      <c r="S24" s="43"/>
    </row>
    <row r="25" spans="1:19" ht="16" customHeight="1" thickBot="1" x14ac:dyDescent="0.25">
      <c r="A25" s="42"/>
      <c r="B25" s="41"/>
      <c r="C25" s="414" t="str">
        <f>'4.  Gender'!H12</f>
        <v>✗</v>
      </c>
      <c r="D25" s="468" t="s">
        <v>121</v>
      </c>
      <c r="E25" s="468"/>
      <c r="F25" s="410" t="str">
        <f>CONCATENATE("completed: ",3-'4.  Gender'!H63,"/3")</f>
        <v>completed: 0/3</v>
      </c>
      <c r="H25" s="442" t="s">
        <v>168</v>
      </c>
      <c r="I25" s="442"/>
      <c r="J25" s="442"/>
      <c r="K25" s="442"/>
      <c r="L25" s="442"/>
      <c r="M25" s="442"/>
      <c r="N25" s="442"/>
      <c r="O25" s="442"/>
      <c r="P25" s="442"/>
      <c r="Q25" s="442"/>
      <c r="S25" s="43"/>
    </row>
    <row r="26" spans="1:19" ht="16" customHeight="1" thickTop="1" x14ac:dyDescent="0.2">
      <c r="A26" s="42"/>
      <c r="B26" s="274"/>
      <c r="C26" s="415"/>
      <c r="D26" s="469"/>
      <c r="E26" s="469"/>
      <c r="F26" s="411"/>
      <c r="J26" s="275"/>
      <c r="K26" s="275"/>
      <c r="L26" s="275"/>
      <c r="M26" s="275"/>
      <c r="N26" s="275"/>
      <c r="S26" s="43"/>
    </row>
    <row r="27" spans="1:19" ht="16" customHeight="1" x14ac:dyDescent="0.2">
      <c r="A27" s="42"/>
      <c r="B27" s="41"/>
      <c r="C27" s="416"/>
      <c r="D27" s="470"/>
      <c r="E27" s="470"/>
      <c r="F27" s="276"/>
      <c r="H27" s="412" t="str">
        <f>IF(R28=FALSE,"✗",IF(R29=TRUE,"✓","✗"))</f>
        <v>✗</v>
      </c>
      <c r="I27" s="434" t="s">
        <v>193</v>
      </c>
      <c r="J27" s="434"/>
      <c r="K27" s="434"/>
      <c r="L27" s="434"/>
      <c r="M27" s="434"/>
      <c r="N27" s="434"/>
      <c r="O27" s="449" t="s">
        <v>170</v>
      </c>
      <c r="P27" s="450"/>
      <c r="Q27" s="450"/>
      <c r="R27" s="22" t="s">
        <v>171</v>
      </c>
      <c r="S27" s="43"/>
    </row>
    <row r="28" spans="1:19" ht="16" customHeight="1" thickBot="1" x14ac:dyDescent="0.25">
      <c r="A28" s="42"/>
      <c r="B28" s="41"/>
      <c r="C28" s="272"/>
      <c r="F28" s="39"/>
      <c r="H28" s="412"/>
      <c r="I28" s="434"/>
      <c r="J28" s="434"/>
      <c r="K28" s="434"/>
      <c r="L28" s="434"/>
      <c r="M28" s="434"/>
      <c r="N28" s="434"/>
      <c r="O28" s="450"/>
      <c r="P28" s="450"/>
      <c r="Q28" s="450"/>
      <c r="R28" s="23" t="b">
        <f>ISNUMBER(SEARCH(R27,O27))</f>
        <v>1</v>
      </c>
      <c r="S28" s="43"/>
    </row>
    <row r="29" spans="1:19" ht="28" customHeight="1" x14ac:dyDescent="0.2">
      <c r="A29" s="42"/>
      <c r="B29" s="41"/>
      <c r="C29" s="439" t="str">
        <f>'5. Marginalized &amp; Vulnerable'!H12</f>
        <v>✗</v>
      </c>
      <c r="D29" s="471" t="s">
        <v>172</v>
      </c>
      <c r="E29" s="472"/>
      <c r="F29" s="428" t="str">
        <f>CONCATENATE("completed: ",4-'5. Marginalized &amp; Vulnerable'!H66,"/4")</f>
        <v>completed: 0/4</v>
      </c>
      <c r="H29" s="412"/>
      <c r="I29" s="434"/>
      <c r="J29" s="434"/>
      <c r="K29" s="434"/>
      <c r="L29" s="434"/>
      <c r="M29" s="434"/>
      <c r="N29" s="434"/>
      <c r="O29" s="450"/>
      <c r="P29" s="450"/>
      <c r="Q29" s="450"/>
      <c r="R29" s="23" t="b">
        <v>0</v>
      </c>
      <c r="S29" s="43"/>
    </row>
    <row r="30" spans="1:19" ht="16" customHeight="1" x14ac:dyDescent="0.2">
      <c r="A30" s="42"/>
      <c r="B30" s="274"/>
      <c r="C30" s="440"/>
      <c r="D30" s="473"/>
      <c r="E30" s="473"/>
      <c r="F30" s="429"/>
      <c r="H30" s="412"/>
      <c r="I30" s="467" t="s">
        <v>173</v>
      </c>
      <c r="J30" s="467"/>
      <c r="K30" s="467"/>
      <c r="L30" s="467"/>
      <c r="M30" s="467"/>
      <c r="O30" s="448" t="str">
        <f>IF(R29=FALSE,"     Confirm evidence link",IF(R28=FALSE,"     Please insert link above","     Evidence link confirmed"))</f>
        <v xml:space="preserve">     Confirm evidence link</v>
      </c>
      <c r="P30" s="448"/>
      <c r="Q30" s="448"/>
      <c r="S30" s="43"/>
    </row>
    <row r="31" spans="1:19" ht="16" customHeight="1" thickBot="1" x14ac:dyDescent="0.25">
      <c r="A31" s="42"/>
      <c r="B31" s="41"/>
      <c r="C31" s="441"/>
      <c r="D31" s="474"/>
      <c r="E31" s="474"/>
      <c r="F31" s="270"/>
      <c r="H31" s="412"/>
      <c r="I31" s="467"/>
      <c r="J31" s="467"/>
      <c r="K31" s="467"/>
      <c r="L31" s="467"/>
      <c r="M31" s="467"/>
      <c r="O31" s="448"/>
      <c r="P31" s="448"/>
      <c r="Q31" s="448"/>
      <c r="S31" s="43"/>
    </row>
    <row r="32" spans="1:19" ht="16" customHeight="1" x14ac:dyDescent="0.2">
      <c r="A32" s="42"/>
      <c r="B32" s="41"/>
      <c r="C32" s="272"/>
      <c r="F32" s="39"/>
      <c r="H32" s="49"/>
      <c r="I32" s="49"/>
      <c r="J32" s="49"/>
      <c r="K32" s="49"/>
      <c r="L32" s="49"/>
      <c r="M32" s="49"/>
      <c r="N32" s="49"/>
      <c r="O32" s="49"/>
      <c r="P32" s="49"/>
      <c r="Q32" s="49"/>
      <c r="S32" s="43"/>
    </row>
    <row r="33" spans="1:19" ht="16" customHeight="1" x14ac:dyDescent="0.2">
      <c r="A33" s="42"/>
      <c r="B33" s="41"/>
      <c r="C33" s="414" t="str">
        <f>'6. Institutional Capacity'!H12</f>
        <v>✗</v>
      </c>
      <c r="D33" s="418" t="s">
        <v>140</v>
      </c>
      <c r="E33" s="418"/>
      <c r="F33" s="410" t="str">
        <f>CONCATENATE("completed: ",6-'6. Institutional Capacity'!H75,"/6")</f>
        <v>completed: 0/6</v>
      </c>
      <c r="S33" s="43"/>
    </row>
    <row r="34" spans="1:19" ht="16" customHeight="1" x14ac:dyDescent="0.2">
      <c r="A34" s="42"/>
      <c r="B34" s="274"/>
      <c r="C34" s="415"/>
      <c r="D34" s="419"/>
      <c r="E34" s="419"/>
      <c r="F34" s="411"/>
      <c r="H34" s="412" t="str">
        <f>IF(R35=FALSE,"✗",IF(R36=TRUE,"✓","✗"))</f>
        <v>✗</v>
      </c>
      <c r="I34" s="434" t="s">
        <v>194</v>
      </c>
      <c r="J34" s="434"/>
      <c r="K34" s="434"/>
      <c r="L34" s="434"/>
      <c r="M34" s="434"/>
      <c r="N34" s="434"/>
      <c r="O34" s="449" t="s">
        <v>170</v>
      </c>
      <c r="P34" s="450"/>
      <c r="Q34" s="450"/>
      <c r="R34" s="22" t="s">
        <v>171</v>
      </c>
      <c r="S34" s="43"/>
    </row>
    <row r="35" spans="1:19" ht="16" customHeight="1" x14ac:dyDescent="0.2">
      <c r="A35" s="42"/>
      <c r="B35" s="41"/>
      <c r="C35" s="416"/>
      <c r="D35" s="420"/>
      <c r="E35" s="420"/>
      <c r="F35" s="276"/>
      <c r="H35" s="412"/>
      <c r="I35" s="434"/>
      <c r="J35" s="434"/>
      <c r="K35" s="434"/>
      <c r="L35" s="434"/>
      <c r="M35" s="434"/>
      <c r="N35" s="434"/>
      <c r="O35" s="450"/>
      <c r="P35" s="450"/>
      <c r="Q35" s="450"/>
      <c r="R35" s="23" t="b">
        <f>ISNUMBER(SEARCH(R34,O34))</f>
        <v>1</v>
      </c>
      <c r="S35" s="43"/>
    </row>
    <row r="36" spans="1:19" ht="27" customHeight="1" x14ac:dyDescent="0.2">
      <c r="A36" s="42"/>
      <c r="B36" s="41"/>
      <c r="C36" s="272"/>
      <c r="F36" s="39"/>
      <c r="H36" s="412"/>
      <c r="I36" s="434"/>
      <c r="J36" s="434"/>
      <c r="K36" s="434"/>
      <c r="L36" s="434"/>
      <c r="M36" s="434"/>
      <c r="N36" s="434"/>
      <c r="O36" s="450"/>
      <c r="P36" s="450"/>
      <c r="Q36" s="450"/>
      <c r="R36" s="23" t="b">
        <v>0</v>
      </c>
      <c r="S36" s="43"/>
    </row>
    <row r="37" spans="1:19" ht="16" customHeight="1" x14ac:dyDescent="0.2">
      <c r="A37" s="42"/>
      <c r="B37" s="41"/>
      <c r="C37" s="414" t="str">
        <f>'7. Technical Capacity'!H12</f>
        <v>✗</v>
      </c>
      <c r="D37" s="417" t="s">
        <v>175</v>
      </c>
      <c r="E37" s="418"/>
      <c r="F37" s="410" t="str">
        <f>CONCATENATE("completed: ",5-'7. Technical Capacity'!H63,"/5")</f>
        <v>completed: 0/5</v>
      </c>
      <c r="H37" s="412"/>
      <c r="I37" s="467" t="s">
        <v>173</v>
      </c>
      <c r="J37" s="467"/>
      <c r="K37" s="467"/>
      <c r="L37" s="467"/>
      <c r="M37" s="467"/>
      <c r="O37" s="448" t="str">
        <f>IF(R36=FALSE,"     Confirm evidence link",IF(R35=FALSE,"     Please insert link above","     Evidence link confirmed"))</f>
        <v xml:space="preserve">     Confirm evidence link</v>
      </c>
      <c r="P37" s="448"/>
      <c r="Q37" s="448"/>
      <c r="S37" s="43"/>
    </row>
    <row r="38" spans="1:19" ht="16" customHeight="1" x14ac:dyDescent="0.2">
      <c r="A38" s="42"/>
      <c r="B38" s="274"/>
      <c r="C38" s="415"/>
      <c r="D38" s="419"/>
      <c r="E38" s="419"/>
      <c r="F38" s="411"/>
      <c r="H38" s="412"/>
      <c r="I38" s="467"/>
      <c r="J38" s="467"/>
      <c r="K38" s="467"/>
      <c r="L38" s="467"/>
      <c r="M38" s="467"/>
      <c r="O38" s="448"/>
      <c r="P38" s="448"/>
      <c r="Q38" s="448"/>
      <c r="S38" s="43"/>
    </row>
    <row r="39" spans="1:19" ht="16" customHeight="1" x14ac:dyDescent="0.2">
      <c r="A39" s="42"/>
      <c r="B39" s="41"/>
      <c r="C39" s="416"/>
      <c r="D39" s="420"/>
      <c r="E39" s="420"/>
      <c r="F39" s="276"/>
      <c r="H39" s="49"/>
      <c r="I39" s="49"/>
      <c r="J39" s="49"/>
      <c r="K39" s="49"/>
      <c r="L39" s="49"/>
      <c r="M39" s="49"/>
      <c r="N39" s="49"/>
      <c r="O39" s="49"/>
      <c r="P39" s="49"/>
      <c r="Q39" s="49"/>
      <c r="S39" s="43"/>
    </row>
    <row r="40" spans="1:19" ht="16" customHeight="1" x14ac:dyDescent="0.2">
      <c r="A40" s="42"/>
      <c r="B40" s="41"/>
      <c r="C40" s="272"/>
      <c r="F40" s="39"/>
      <c r="S40" s="43"/>
    </row>
    <row r="41" spans="1:19" ht="16" customHeight="1" x14ac:dyDescent="0.2">
      <c r="A41" s="42"/>
      <c r="B41" s="41"/>
      <c r="C41" s="414" t="str">
        <f>'8. Multi-Stakeholder Working'!H12</f>
        <v>✗</v>
      </c>
      <c r="D41" s="417" t="s">
        <v>176</v>
      </c>
      <c r="E41" s="418"/>
      <c r="F41" s="410" t="str">
        <f>CONCATENATE("completed: ",2-'8. Multi-Stakeholder Working'!H63,"/2")</f>
        <v>completed: 0/2</v>
      </c>
      <c r="H41" s="412" t="str">
        <f>IF(R42=FALSE,"✗",IF(R43=TRUE,"✓","✗"))</f>
        <v>✗</v>
      </c>
      <c r="I41" s="434" t="s">
        <v>195</v>
      </c>
      <c r="J41" s="434"/>
      <c r="K41" s="434"/>
      <c r="L41" s="434"/>
      <c r="M41" s="434"/>
      <c r="N41" s="434"/>
      <c r="R41" s="22" t="s">
        <v>171</v>
      </c>
      <c r="S41" s="43"/>
    </row>
    <row r="42" spans="1:19" ht="16" customHeight="1" x14ac:dyDescent="0.2">
      <c r="A42" s="42"/>
      <c r="B42" s="274"/>
      <c r="C42" s="415"/>
      <c r="D42" s="419"/>
      <c r="E42" s="419"/>
      <c r="F42" s="411"/>
      <c r="H42" s="412"/>
      <c r="I42" s="434"/>
      <c r="J42" s="434"/>
      <c r="K42" s="434"/>
      <c r="L42" s="434"/>
      <c r="M42" s="434"/>
      <c r="N42" s="434"/>
      <c r="O42" s="449" t="s">
        <v>170</v>
      </c>
      <c r="P42" s="450"/>
      <c r="Q42" s="450"/>
      <c r="R42" s="23" t="b">
        <f>ISNUMBER(SEARCH(R41,O42))</f>
        <v>1</v>
      </c>
      <c r="S42" s="43"/>
    </row>
    <row r="43" spans="1:19" ht="16" customHeight="1" x14ac:dyDescent="0.2">
      <c r="A43" s="42"/>
      <c r="B43" s="41"/>
      <c r="C43" s="416"/>
      <c r="D43" s="420"/>
      <c r="E43" s="420"/>
      <c r="F43" s="276"/>
      <c r="H43" s="412"/>
      <c r="I43" s="434"/>
      <c r="J43" s="434"/>
      <c r="K43" s="434"/>
      <c r="L43" s="434"/>
      <c r="M43" s="434"/>
      <c r="N43" s="434"/>
      <c r="O43" s="450"/>
      <c r="P43" s="450"/>
      <c r="Q43" s="450"/>
      <c r="R43" s="23" t="b">
        <v>0</v>
      </c>
      <c r="S43" s="43"/>
    </row>
    <row r="44" spans="1:19" ht="16" customHeight="1" x14ac:dyDescent="0.2">
      <c r="A44" s="42"/>
      <c r="B44" s="41"/>
      <c r="C44" s="272"/>
      <c r="F44" s="39"/>
      <c r="H44" s="412"/>
      <c r="I44" s="434"/>
      <c r="J44" s="434"/>
      <c r="K44" s="434"/>
      <c r="L44" s="434"/>
      <c r="M44" s="434"/>
      <c r="N44" s="434"/>
      <c r="O44" s="450"/>
      <c r="P44" s="450"/>
      <c r="Q44" s="450"/>
      <c r="S44" s="43"/>
    </row>
    <row r="45" spans="1:19" ht="26" customHeight="1" x14ac:dyDescent="0.2">
      <c r="A45" s="42"/>
      <c r="B45" s="41"/>
      <c r="C45" s="414" t="str">
        <f>'9. Cross-Cultural Understanding'!H12</f>
        <v>✗</v>
      </c>
      <c r="D45" s="463" t="s">
        <v>178</v>
      </c>
      <c r="E45" s="464"/>
      <c r="F45" s="410" t="str">
        <f>CONCATENATE("completed: ",5-'9. Cross-Cultural Understanding'!H66,"/5")</f>
        <v>completed: 0/5</v>
      </c>
      <c r="H45" s="412"/>
      <c r="I45" s="434"/>
      <c r="J45" s="434"/>
      <c r="K45" s="434"/>
      <c r="L45" s="434"/>
      <c r="M45" s="434"/>
      <c r="N45" s="434"/>
      <c r="O45" s="448" t="str">
        <f>IF(R43=FALSE,"     Confirm evidence link",IF(R42=FALSE,"     Please insert link above","     Evidence link confirmed"))</f>
        <v xml:space="preserve">     Confirm evidence link</v>
      </c>
      <c r="P45" s="448"/>
      <c r="Q45" s="448"/>
      <c r="S45" s="43"/>
    </row>
    <row r="46" spans="1:19" ht="16" customHeight="1" x14ac:dyDescent="0.2">
      <c r="A46" s="42"/>
      <c r="B46" s="274"/>
      <c r="C46" s="415"/>
      <c r="D46" s="465"/>
      <c r="E46" s="465"/>
      <c r="F46" s="411"/>
      <c r="H46" s="412"/>
      <c r="I46" s="467" t="s">
        <v>173</v>
      </c>
      <c r="J46" s="467"/>
      <c r="K46" s="467"/>
      <c r="L46" s="467"/>
      <c r="M46" s="467"/>
      <c r="O46" s="448"/>
      <c r="P46" s="448"/>
      <c r="Q46" s="448"/>
      <c r="S46" s="43"/>
    </row>
    <row r="47" spans="1:19" ht="16" customHeight="1" x14ac:dyDescent="0.2">
      <c r="A47" s="42"/>
      <c r="B47" s="41"/>
      <c r="C47" s="416"/>
      <c r="D47" s="466"/>
      <c r="E47" s="466"/>
      <c r="F47" s="276"/>
      <c r="H47" s="412"/>
      <c r="I47" s="467"/>
      <c r="J47" s="467"/>
      <c r="K47" s="467"/>
      <c r="L47" s="467"/>
      <c r="M47" s="467"/>
      <c r="O47" s="280"/>
      <c r="P47" s="280"/>
      <c r="Q47" s="280"/>
      <c r="S47" s="43"/>
    </row>
    <row r="48" spans="1:19" ht="16" customHeight="1" x14ac:dyDescent="0.2">
      <c r="A48" s="42"/>
      <c r="B48" s="41"/>
      <c r="C48" s="272"/>
      <c r="F48" s="39"/>
      <c r="H48" s="49"/>
      <c r="I48" s="49"/>
      <c r="J48" s="49"/>
      <c r="K48" s="49"/>
      <c r="L48" s="49"/>
      <c r="M48" s="49"/>
      <c r="N48" s="49"/>
      <c r="O48" s="49"/>
      <c r="P48" s="49"/>
      <c r="Q48" s="49"/>
      <c r="S48" s="43"/>
    </row>
    <row r="49" spans="1:19" ht="16" customHeight="1" x14ac:dyDescent="0.2">
      <c r="A49" s="42"/>
      <c r="B49" s="41"/>
      <c r="C49" s="414" t="str">
        <f>'10. Collaborative Design'!H12</f>
        <v>✗</v>
      </c>
      <c r="D49" s="417" t="s">
        <v>180</v>
      </c>
      <c r="E49" s="418"/>
      <c r="F49" s="410" t="str">
        <f>CONCATENATE("completed: ",4-'10. Collaborative Design'!H66,"/4")</f>
        <v>completed: 0/4</v>
      </c>
      <c r="S49" s="43"/>
    </row>
    <row r="50" spans="1:19" ht="16" customHeight="1" x14ac:dyDescent="0.2">
      <c r="A50" s="42"/>
      <c r="B50" s="274"/>
      <c r="C50" s="415"/>
      <c r="D50" s="419"/>
      <c r="E50" s="419"/>
      <c r="F50" s="411"/>
      <c r="H50" s="412" t="str">
        <f>IF(R51=FALSE,"✗",IF(R52=TRUE,"✓","✗"))</f>
        <v>✗</v>
      </c>
      <c r="I50" s="434" t="s">
        <v>196</v>
      </c>
      <c r="J50" s="434"/>
      <c r="K50" s="434"/>
      <c r="L50" s="434"/>
      <c r="M50" s="434"/>
      <c r="N50" s="434"/>
      <c r="O50" s="449" t="s">
        <v>170</v>
      </c>
      <c r="P50" s="450"/>
      <c r="Q50" s="450"/>
      <c r="R50" s="22" t="s">
        <v>171</v>
      </c>
      <c r="S50" s="43"/>
    </row>
    <row r="51" spans="1:19" ht="16" customHeight="1" x14ac:dyDescent="0.2">
      <c r="A51" s="277"/>
      <c r="C51" s="416"/>
      <c r="D51" s="420"/>
      <c r="E51" s="420"/>
      <c r="F51" s="276"/>
      <c r="H51" s="412"/>
      <c r="I51" s="434"/>
      <c r="J51" s="434"/>
      <c r="K51" s="434"/>
      <c r="L51" s="434"/>
      <c r="M51" s="434"/>
      <c r="N51" s="434"/>
      <c r="O51" s="450"/>
      <c r="P51" s="450"/>
      <c r="Q51" s="450"/>
      <c r="R51" s="23" t="b">
        <f>ISNUMBER(SEARCH(R50,O50))</f>
        <v>1</v>
      </c>
      <c r="S51" s="43"/>
    </row>
    <row r="52" spans="1:19" ht="16" customHeight="1" x14ac:dyDescent="0.2">
      <c r="A52" s="42"/>
      <c r="B52" s="41"/>
      <c r="F52" s="39"/>
      <c r="H52" s="412"/>
      <c r="I52" s="434"/>
      <c r="J52" s="434"/>
      <c r="K52" s="434"/>
      <c r="L52" s="434"/>
      <c r="M52" s="434"/>
      <c r="N52" s="434"/>
      <c r="O52" s="450"/>
      <c r="P52" s="450"/>
      <c r="Q52" s="450"/>
      <c r="R52" s="23" t="b">
        <v>0</v>
      </c>
      <c r="S52" s="43"/>
    </row>
    <row r="53" spans="1:19" ht="16" customHeight="1" x14ac:dyDescent="0.2">
      <c r="A53" s="42"/>
      <c r="B53" s="41"/>
      <c r="C53" s="414" t="str">
        <f>'11. Policies &amp; Procedures'!H12</f>
        <v>✗</v>
      </c>
      <c r="D53" s="418" t="s">
        <v>134</v>
      </c>
      <c r="E53" s="418"/>
      <c r="F53" s="410" t="str">
        <f>CONCATENATE("completed: ",7-'11. Policies &amp; Procedures'!H85,"/7")</f>
        <v>completed: 0/7</v>
      </c>
      <c r="H53" s="412"/>
      <c r="I53" s="467" t="s">
        <v>173</v>
      </c>
      <c r="J53" s="467"/>
      <c r="K53" s="467"/>
      <c r="L53" s="467"/>
      <c r="M53" s="467"/>
      <c r="O53" s="448" t="str">
        <f>IF(R52=FALSE,"     Confirm evidence link",IF(R51=FALSE,"     Please insert link above","     Evidence link confirmed"))</f>
        <v xml:space="preserve">     Confirm evidence link</v>
      </c>
      <c r="P53" s="448"/>
      <c r="Q53" s="448"/>
      <c r="S53" s="43"/>
    </row>
    <row r="54" spans="1:19" ht="16" customHeight="1" x14ac:dyDescent="0.2">
      <c r="A54" s="42"/>
      <c r="B54" s="274"/>
      <c r="C54" s="415"/>
      <c r="D54" s="419"/>
      <c r="E54" s="419"/>
      <c r="F54" s="411"/>
      <c r="H54" s="412"/>
      <c r="I54" s="467"/>
      <c r="J54" s="467"/>
      <c r="K54" s="467"/>
      <c r="L54" s="467"/>
      <c r="M54" s="467"/>
      <c r="O54" s="448"/>
      <c r="P54" s="448"/>
      <c r="Q54" s="448"/>
      <c r="S54" s="43"/>
    </row>
    <row r="55" spans="1:19" ht="16" customHeight="1" x14ac:dyDescent="0.2">
      <c r="A55" s="42"/>
      <c r="B55" s="41"/>
      <c r="C55" s="416"/>
      <c r="D55" s="420"/>
      <c r="E55" s="420"/>
      <c r="F55" s="276"/>
      <c r="S55" s="43"/>
    </row>
    <row r="56" spans="1:19" ht="16" customHeight="1" thickBot="1" x14ac:dyDescent="0.25">
      <c r="A56" s="42"/>
      <c r="B56" s="41"/>
      <c r="C56" s="272"/>
      <c r="F56" s="39"/>
      <c r="H56" s="70"/>
      <c r="I56" s="70"/>
      <c r="J56" s="70"/>
      <c r="K56" s="70"/>
      <c r="L56" s="70"/>
      <c r="M56" s="70"/>
      <c r="N56" s="70"/>
      <c r="O56" s="70"/>
      <c r="P56" s="70"/>
      <c r="Q56" s="70"/>
      <c r="S56" s="43"/>
    </row>
    <row r="57" spans="1:19" ht="16" customHeight="1" thickTop="1" x14ac:dyDescent="0.2">
      <c r="A57" s="42"/>
      <c r="B57" s="41"/>
      <c r="C57" s="414" t="str">
        <f>'12. Dedicated Personnel'!H12</f>
        <v>✗</v>
      </c>
      <c r="D57" s="423" t="s">
        <v>150</v>
      </c>
      <c r="E57" s="423"/>
      <c r="F57" s="410" t="str">
        <f>CONCATENATE("completed: ",4-'12. Dedicated Personnel'!H71,"/4")</f>
        <v>completed: 0/4</v>
      </c>
      <c r="S57" s="43"/>
    </row>
    <row r="58" spans="1:19" ht="16" customHeight="1" x14ac:dyDescent="0.2">
      <c r="A58" s="42"/>
      <c r="B58" s="274"/>
      <c r="C58" s="415"/>
      <c r="D58" s="424"/>
      <c r="E58" s="424"/>
      <c r="F58" s="411"/>
      <c r="S58" s="43"/>
    </row>
    <row r="59" spans="1:19" ht="16" customHeight="1" x14ac:dyDescent="0.2">
      <c r="A59" s="42"/>
      <c r="B59" s="41"/>
      <c r="C59" s="416"/>
      <c r="D59" s="425"/>
      <c r="E59" s="425"/>
      <c r="F59" s="276"/>
      <c r="S59" s="43"/>
    </row>
    <row r="60" spans="1:19" ht="16" customHeight="1" x14ac:dyDescent="0.2">
      <c r="A60" s="42"/>
      <c r="B60" s="41"/>
      <c r="C60" s="272"/>
      <c r="F60" s="39"/>
      <c r="S60" s="43"/>
    </row>
    <row r="61" spans="1:19" ht="16" customHeight="1" x14ac:dyDescent="0.2">
      <c r="A61" s="42"/>
      <c r="B61" s="41"/>
      <c r="C61" s="414" t="str">
        <f>'13. Recognition of Customary'!H12</f>
        <v>✗</v>
      </c>
      <c r="D61" s="417" t="s">
        <v>181</v>
      </c>
      <c r="E61" s="418"/>
      <c r="F61" s="421" t="str">
        <f>CONCATENATE("completed: ",3-'13. Recognition of Customary'!H65,"/3")</f>
        <v>completed: 0/3</v>
      </c>
      <c r="S61" s="43"/>
    </row>
    <row r="62" spans="1:19" ht="16" customHeight="1" x14ac:dyDescent="0.2">
      <c r="A62" s="42"/>
      <c r="B62" s="274"/>
      <c r="C62" s="415"/>
      <c r="D62" s="419"/>
      <c r="E62" s="419"/>
      <c r="F62" s="422"/>
      <c r="S62" s="43"/>
    </row>
    <row r="63" spans="1:19" ht="16" customHeight="1" x14ac:dyDescent="0.2">
      <c r="C63" s="416"/>
      <c r="D63" s="420"/>
      <c r="E63" s="420"/>
      <c r="F63" s="276"/>
      <c r="S63" s="43"/>
    </row>
    <row r="64" spans="1:19" ht="16" customHeight="1" x14ac:dyDescent="0.2">
      <c r="A64" s="42"/>
      <c r="S64" s="43"/>
    </row>
    <row r="65" spans="1:19" hidden="1" x14ac:dyDescent="0.2">
      <c r="A65" s="42"/>
      <c r="S65" s="43"/>
    </row>
    <row r="66" spans="1:19" hidden="1" x14ac:dyDescent="0.2">
      <c r="A66" s="42"/>
      <c r="H66" s="72">
        <f>COUNTIF(H27:H56,"✗")</f>
        <v>4</v>
      </c>
      <c r="I66" s="23" t="s">
        <v>189</v>
      </c>
      <c r="S66" s="43"/>
    </row>
    <row r="67" spans="1:19" hidden="1" x14ac:dyDescent="0.2">
      <c r="A67" s="42"/>
      <c r="S67" s="43"/>
    </row>
    <row r="68" spans="1:19" hidden="1" x14ac:dyDescent="0.2">
      <c r="A68" s="42"/>
      <c r="S68" s="43"/>
    </row>
    <row r="69" spans="1:19" hidden="1" x14ac:dyDescent="0.2">
      <c r="A69" s="42"/>
      <c r="S69" s="43"/>
    </row>
    <row r="70" spans="1:19" hidden="1" x14ac:dyDescent="0.2">
      <c r="A70" s="42"/>
      <c r="S70" s="43"/>
    </row>
    <row r="71" spans="1:19" hidden="1" x14ac:dyDescent="0.2">
      <c r="A71" s="42"/>
      <c r="S71" s="43"/>
    </row>
    <row r="72" spans="1:19" hidden="1" x14ac:dyDescent="0.2">
      <c r="A72" s="42"/>
      <c r="S72" s="43"/>
    </row>
    <row r="73" spans="1:19" hidden="1" x14ac:dyDescent="0.2">
      <c r="A73" s="42"/>
      <c r="S73" s="43"/>
    </row>
    <row r="74" spans="1:19" hidden="1" x14ac:dyDescent="0.2">
      <c r="A74" s="42"/>
      <c r="S74" s="43"/>
    </row>
    <row r="75" spans="1:19" hidden="1" x14ac:dyDescent="0.2">
      <c r="A75" s="42"/>
      <c r="S75" s="43"/>
    </row>
    <row r="76" spans="1:19" hidden="1" x14ac:dyDescent="0.2">
      <c r="A76" s="42"/>
      <c r="S76" s="43"/>
    </row>
    <row r="77" spans="1:19" hidden="1" x14ac:dyDescent="0.2">
      <c r="A77" s="42"/>
      <c r="S77" s="43"/>
    </row>
    <row r="78" spans="1:19" hidden="1" x14ac:dyDescent="0.2">
      <c r="A78" s="42"/>
      <c r="S78" s="43"/>
    </row>
    <row r="79" spans="1:19" hidden="1" x14ac:dyDescent="0.2">
      <c r="A79" s="42"/>
      <c r="S79" s="43"/>
    </row>
    <row r="80" spans="1:19" hidden="1" x14ac:dyDescent="0.2">
      <c r="A80" s="42"/>
      <c r="S80" s="43"/>
    </row>
    <row r="81" spans="1:19" hidden="1" x14ac:dyDescent="0.2">
      <c r="A81" s="42"/>
      <c r="S81" s="43"/>
    </row>
    <row r="82" spans="1:19" hidden="1" x14ac:dyDescent="0.2">
      <c r="A82" s="42"/>
      <c r="S82" s="43"/>
    </row>
    <row r="83" spans="1:19" hidden="1" x14ac:dyDescent="0.2">
      <c r="A83" s="42"/>
      <c r="S83" s="43"/>
    </row>
    <row r="84" spans="1:19" hidden="1" x14ac:dyDescent="0.2">
      <c r="A84" s="42"/>
      <c r="S84" s="43"/>
    </row>
    <row r="85" spans="1:19" hidden="1" x14ac:dyDescent="0.2">
      <c r="A85" s="42"/>
      <c r="S85" s="43"/>
    </row>
    <row r="86" spans="1:19" hidden="1" x14ac:dyDescent="0.2">
      <c r="A86" s="42"/>
      <c r="S86" s="43"/>
    </row>
    <row r="87" spans="1:19" hidden="1" x14ac:dyDescent="0.2">
      <c r="A87" s="42"/>
      <c r="S87" s="43"/>
    </row>
    <row r="88" spans="1:19" hidden="1" x14ac:dyDescent="0.2">
      <c r="A88" s="42"/>
      <c r="S88" s="43"/>
    </row>
    <row r="89" spans="1:19" hidden="1" x14ac:dyDescent="0.2">
      <c r="A89" s="42"/>
      <c r="S89" s="43"/>
    </row>
    <row r="90" spans="1:19" hidden="1" x14ac:dyDescent="0.2">
      <c r="A90" s="42"/>
      <c r="S90" s="43"/>
    </row>
    <row r="91" spans="1:19" hidden="1" x14ac:dyDescent="0.2">
      <c r="A91" s="42"/>
      <c r="S91" s="43"/>
    </row>
    <row r="92" spans="1:19" hidden="1" x14ac:dyDescent="0.2">
      <c r="A92" s="42"/>
      <c r="S92" s="43"/>
    </row>
    <row r="93" spans="1:19" hidden="1" x14ac:dyDescent="0.2">
      <c r="A93" s="42"/>
      <c r="S93" s="43"/>
    </row>
    <row r="94" spans="1:19" hidden="1" x14ac:dyDescent="0.2">
      <c r="A94" s="42"/>
      <c r="S94" s="43"/>
    </row>
    <row r="95" spans="1:19" hidden="1" x14ac:dyDescent="0.2">
      <c r="A95" s="42"/>
      <c r="S95" s="43"/>
    </row>
    <row r="96" spans="1:19" hidden="1" x14ac:dyDescent="0.2">
      <c r="A96" s="42"/>
      <c r="S96" s="43"/>
    </row>
    <row r="97" spans="1:19" hidden="1" x14ac:dyDescent="0.2">
      <c r="A97" s="42"/>
      <c r="S97" s="43"/>
    </row>
    <row r="98" spans="1:19" hidden="1" x14ac:dyDescent="0.2">
      <c r="A98" s="42"/>
      <c r="S98" s="43"/>
    </row>
    <row r="99" spans="1:19" hidden="1" x14ac:dyDescent="0.2">
      <c r="A99" s="42"/>
      <c r="S99" s="43"/>
    </row>
    <row r="100" spans="1:19" hidden="1" x14ac:dyDescent="0.2">
      <c r="A100" s="42"/>
      <c r="S100" s="43"/>
    </row>
    <row r="101" spans="1:19" hidden="1" x14ac:dyDescent="0.2">
      <c r="A101" s="42"/>
      <c r="S101" s="43"/>
    </row>
    <row r="102" spans="1:19" hidden="1" x14ac:dyDescent="0.2">
      <c r="A102" s="42"/>
      <c r="S102" s="43"/>
    </row>
    <row r="103" spans="1:19" hidden="1" x14ac:dyDescent="0.2">
      <c r="A103" s="42"/>
      <c r="S103" s="43"/>
    </row>
    <row r="104" spans="1:19" hidden="1" x14ac:dyDescent="0.2">
      <c r="A104" s="42"/>
      <c r="S104" s="43"/>
    </row>
    <row r="105" spans="1:19" hidden="1" x14ac:dyDescent="0.2">
      <c r="A105" s="42"/>
      <c r="S105" s="43"/>
    </row>
    <row r="106" spans="1:19" hidden="1" x14ac:dyDescent="0.2">
      <c r="A106" s="42"/>
      <c r="S106" s="43"/>
    </row>
    <row r="107" spans="1:19" hidden="1" x14ac:dyDescent="0.2">
      <c r="A107" s="42"/>
      <c r="S107" s="43"/>
    </row>
    <row r="108" spans="1:19" hidden="1" x14ac:dyDescent="0.2">
      <c r="A108" s="42"/>
      <c r="S108" s="43"/>
    </row>
    <row r="109" spans="1:19" hidden="1" x14ac:dyDescent="0.2">
      <c r="A109" s="42"/>
      <c r="S109" s="43"/>
    </row>
    <row r="110" spans="1:19" hidden="1" x14ac:dyDescent="0.2">
      <c r="A110" s="42"/>
      <c r="S110" s="43"/>
    </row>
    <row r="111" spans="1:19" hidden="1" x14ac:dyDescent="0.2">
      <c r="A111" s="42"/>
      <c r="S111" s="43"/>
    </row>
    <row r="112" spans="1:19" hidden="1" x14ac:dyDescent="0.2">
      <c r="A112" s="42"/>
      <c r="S112" s="43"/>
    </row>
    <row r="113" spans="1:19" hidden="1" x14ac:dyDescent="0.2">
      <c r="A113" s="42"/>
      <c r="S113" s="43"/>
    </row>
    <row r="114" spans="1:19" hidden="1" x14ac:dyDescent="0.2">
      <c r="A114" s="42"/>
      <c r="S114" s="43"/>
    </row>
    <row r="115" spans="1:19" hidden="1" x14ac:dyDescent="0.2">
      <c r="A115" s="42"/>
      <c r="S115" s="43"/>
    </row>
    <row r="116" spans="1:19" hidden="1" x14ac:dyDescent="0.2">
      <c r="A116" s="42"/>
      <c r="S116" s="43"/>
    </row>
    <row r="117" spans="1:19" hidden="1" x14ac:dyDescent="0.2">
      <c r="A117" s="42"/>
      <c r="S117" s="43"/>
    </row>
    <row r="118" spans="1:19" hidden="1" x14ac:dyDescent="0.2">
      <c r="A118" s="42"/>
      <c r="S118" s="43"/>
    </row>
    <row r="119" spans="1:19" hidden="1" x14ac:dyDescent="0.2">
      <c r="A119" s="42"/>
      <c r="S119" s="43"/>
    </row>
    <row r="120" spans="1:19" hidden="1" x14ac:dyDescent="0.2">
      <c r="A120" s="42"/>
      <c r="S120" s="43"/>
    </row>
    <row r="121" spans="1:19" hidden="1" x14ac:dyDescent="0.2">
      <c r="A121" s="42"/>
      <c r="S121" s="43"/>
    </row>
    <row r="122" spans="1:19" hidden="1" x14ac:dyDescent="0.2">
      <c r="A122" s="42"/>
      <c r="S122" s="43"/>
    </row>
    <row r="123" spans="1:19" hidden="1" x14ac:dyDescent="0.2">
      <c r="A123" s="42"/>
      <c r="S123" s="43"/>
    </row>
    <row r="124" spans="1:19" hidden="1" x14ac:dyDescent="0.2">
      <c r="A124" s="42"/>
      <c r="S124" s="43"/>
    </row>
    <row r="125" spans="1:19" hidden="1" x14ac:dyDescent="0.2">
      <c r="A125" s="42"/>
      <c r="S125" s="43"/>
    </row>
    <row r="126" spans="1:19" hidden="1" x14ac:dyDescent="0.2">
      <c r="A126" s="42"/>
      <c r="S126" s="43"/>
    </row>
    <row r="127" spans="1:19" hidden="1" x14ac:dyDescent="0.2">
      <c r="A127" s="42"/>
      <c r="S127" s="43"/>
    </row>
    <row r="128" spans="1:19" hidden="1" x14ac:dyDescent="0.2">
      <c r="A128" s="42"/>
      <c r="S128" s="43"/>
    </row>
    <row r="129" spans="1:19" hidden="1" x14ac:dyDescent="0.2">
      <c r="A129" s="42"/>
      <c r="S129" s="43"/>
    </row>
    <row r="130" spans="1:19" hidden="1" x14ac:dyDescent="0.2">
      <c r="A130" s="42"/>
      <c r="S130" s="43"/>
    </row>
    <row r="131" spans="1:19" x14ac:dyDescent="0.2"/>
  </sheetData>
  <mergeCells count="68">
    <mergeCell ref="Y4:Y5"/>
    <mergeCell ref="E6:F7"/>
    <mergeCell ref="G6:H7"/>
    <mergeCell ref="I6:K7"/>
    <mergeCell ref="L6:N7"/>
    <mergeCell ref="O1:P2"/>
    <mergeCell ref="E2:I3"/>
    <mergeCell ref="O3:P4"/>
    <mergeCell ref="V4:V6"/>
    <mergeCell ref="W4:X6"/>
    <mergeCell ref="C25:C27"/>
    <mergeCell ref="D25:E27"/>
    <mergeCell ref="H25:Q25"/>
    <mergeCell ref="H27:H31"/>
    <mergeCell ref="I27:N29"/>
    <mergeCell ref="C29:C31"/>
    <mergeCell ref="D29:E31"/>
    <mergeCell ref="I30:M31"/>
    <mergeCell ref="C21:C23"/>
    <mergeCell ref="D21:E23"/>
    <mergeCell ref="I12:Q13"/>
    <mergeCell ref="F21:F22"/>
    <mergeCell ref="I20:Q22"/>
    <mergeCell ref="O42:Q44"/>
    <mergeCell ref="O45:Q46"/>
    <mergeCell ref="I37:M38"/>
    <mergeCell ref="F37:F38"/>
    <mergeCell ref="H12:H13"/>
    <mergeCell ref="F25:F26"/>
    <mergeCell ref="F29:F30"/>
    <mergeCell ref="O27:Q29"/>
    <mergeCell ref="O30:Q31"/>
    <mergeCell ref="O37:Q38"/>
    <mergeCell ref="O34:Q36"/>
    <mergeCell ref="I15:Q18"/>
    <mergeCell ref="C33:C35"/>
    <mergeCell ref="D33:E35"/>
    <mergeCell ref="H34:H38"/>
    <mergeCell ref="I34:N36"/>
    <mergeCell ref="C37:C39"/>
    <mergeCell ref="D37:E39"/>
    <mergeCell ref="F33:F34"/>
    <mergeCell ref="C41:C43"/>
    <mergeCell ref="D41:E43"/>
    <mergeCell ref="H41:H47"/>
    <mergeCell ref="F41:F42"/>
    <mergeCell ref="I41:N45"/>
    <mergeCell ref="I46:M47"/>
    <mergeCell ref="H50:H54"/>
    <mergeCell ref="I50:N52"/>
    <mergeCell ref="I53:M54"/>
    <mergeCell ref="O50:Q52"/>
    <mergeCell ref="O53:Q54"/>
    <mergeCell ref="C61:C63"/>
    <mergeCell ref="D61:E63"/>
    <mergeCell ref="F61:F62"/>
    <mergeCell ref="F45:F46"/>
    <mergeCell ref="F49:F50"/>
    <mergeCell ref="C53:C55"/>
    <mergeCell ref="D53:E55"/>
    <mergeCell ref="F53:F54"/>
    <mergeCell ref="C57:C59"/>
    <mergeCell ref="D57:E59"/>
    <mergeCell ref="F57:F58"/>
    <mergeCell ref="C45:C47"/>
    <mergeCell ref="D45:E47"/>
    <mergeCell ref="C49:C51"/>
    <mergeCell ref="D49:E51"/>
  </mergeCells>
  <conditionalFormatting sqref="H27">
    <cfRule type="beginsWith" dxfId="592" priority="71" operator="beginsWith" text="&quot;Upload&quot;">
      <formula>LEFT(H27,LEN("""Upload"""))="""Upload"""</formula>
    </cfRule>
    <cfRule type="beginsWith" dxfId="591" priority="72" stopIfTrue="1" operator="beginsWith" text="&quot;Upload&quot;">
      <formula>LEFT(H27,LEN("""Upload"""))="""Upload"""</formula>
    </cfRule>
  </conditionalFormatting>
  <conditionalFormatting sqref="H12:H13">
    <cfRule type="containsText" dxfId="590" priority="70" operator="containsText" text="✗">
      <formula>NOT(ISERROR(SEARCH("✗",H12)))</formula>
    </cfRule>
  </conditionalFormatting>
  <conditionalFormatting sqref="H34">
    <cfRule type="beginsWith" dxfId="589" priority="55" operator="beginsWith" text="&quot;Upload&quot;">
      <formula>LEFT(H34,LEN("""Upload"""))="""Upload"""</formula>
    </cfRule>
    <cfRule type="beginsWith" dxfId="588" priority="56" stopIfTrue="1" operator="beginsWith" text="&quot;Upload&quot;">
      <formula>LEFT(H34,LEN("""Upload"""))="""Upload"""</formula>
    </cfRule>
  </conditionalFormatting>
  <conditionalFormatting sqref="H41">
    <cfRule type="beginsWith" dxfId="587" priority="53" operator="beginsWith" text="&quot;Upload&quot;">
      <formula>LEFT(H41,LEN("""Upload"""))="""Upload"""</formula>
    </cfRule>
    <cfRule type="beginsWith" dxfId="586" priority="54" stopIfTrue="1" operator="beginsWith" text="&quot;Upload&quot;">
      <formula>LEFT(H41,LEN("""Upload"""))="""Upload"""</formula>
    </cfRule>
  </conditionalFormatting>
  <conditionalFormatting sqref="H50">
    <cfRule type="beginsWith" dxfId="585" priority="51" operator="beginsWith" text="&quot;Upload&quot;">
      <formula>LEFT(H50,LEN("""Upload"""))="""Upload"""</formula>
    </cfRule>
    <cfRule type="beginsWith" dxfId="584" priority="52" stopIfTrue="1" operator="beginsWith" text="&quot;Upload&quot;">
      <formula>LEFT(H50,LEN("""Upload"""))="""Upload"""</formula>
    </cfRule>
  </conditionalFormatting>
  <conditionalFormatting sqref="V4">
    <cfRule type="containsText" dxfId="583" priority="19" operator="containsText" text="✗">
      <formula>NOT(ISERROR(SEARCH("✗",V4)))</formula>
    </cfRule>
  </conditionalFormatting>
  <conditionalFormatting sqref="V8">
    <cfRule type="containsText" dxfId="582" priority="18" operator="containsText" text="✗">
      <formula>NOT(ISERROR(SEARCH("✗",V8)))</formula>
    </cfRule>
  </conditionalFormatting>
  <conditionalFormatting sqref="C21">
    <cfRule type="containsText" dxfId="581" priority="17" operator="containsText" text="✗">
      <formula>NOT(ISERROR(SEARCH("✗",C21)))</formula>
    </cfRule>
  </conditionalFormatting>
  <conditionalFormatting sqref="C25">
    <cfRule type="containsText" dxfId="580" priority="16" operator="containsText" text="✗">
      <formula>NOT(ISERROR(SEARCH("✗",C25)))</formula>
    </cfRule>
  </conditionalFormatting>
  <conditionalFormatting sqref="C29">
    <cfRule type="containsText" dxfId="579" priority="15" operator="containsText" text="✗">
      <formula>NOT(ISERROR(SEARCH("✗",C29)))</formula>
    </cfRule>
  </conditionalFormatting>
  <conditionalFormatting sqref="C33">
    <cfRule type="containsText" dxfId="578" priority="14" operator="containsText" text="✗">
      <formula>NOT(ISERROR(SEARCH("✗",C33)))</formula>
    </cfRule>
  </conditionalFormatting>
  <conditionalFormatting sqref="C37">
    <cfRule type="containsText" dxfId="577" priority="13" operator="containsText" text="✗">
      <formula>NOT(ISERROR(SEARCH("✗",C37)))</formula>
    </cfRule>
  </conditionalFormatting>
  <conditionalFormatting sqref="C41">
    <cfRule type="containsText" dxfId="576" priority="12" operator="containsText" text="✗">
      <formula>NOT(ISERROR(SEARCH("✗",C41)))</formula>
    </cfRule>
  </conditionalFormatting>
  <conditionalFormatting sqref="C45">
    <cfRule type="containsText" dxfId="575" priority="11" operator="containsText" text="✗">
      <formula>NOT(ISERROR(SEARCH("✗",C45)))</formula>
    </cfRule>
  </conditionalFormatting>
  <conditionalFormatting sqref="C49">
    <cfRule type="containsText" dxfId="574" priority="10" operator="containsText" text="✗">
      <formula>NOT(ISERROR(SEARCH("✗",C49)))</formula>
    </cfRule>
  </conditionalFormatting>
  <conditionalFormatting sqref="C53">
    <cfRule type="containsText" dxfId="573" priority="9" operator="containsText" text="✗">
      <formula>NOT(ISERROR(SEARCH("✗",C53)))</formula>
    </cfRule>
  </conditionalFormatting>
  <conditionalFormatting sqref="C57">
    <cfRule type="containsText" dxfId="572" priority="8" operator="containsText" text="✗">
      <formula>NOT(ISERROR(SEARCH("✗",C57)))</formula>
    </cfRule>
  </conditionalFormatting>
  <conditionalFormatting sqref="C61">
    <cfRule type="containsText" dxfId="571" priority="7" operator="containsText" text="✗">
      <formula>NOT(ISERROR(SEARCH("✗",C61)))</formula>
    </cfRule>
  </conditionalFormatting>
  <hyperlinks>
    <hyperlink ref="W4:X6" location="'PC - Community Representation'!A1" display="Community Representation " xr:uid="{F8421915-FDB6-5F4C-95D3-CCC6066B218B}"/>
    <hyperlink ref="D25:E27" location="'4.  Gender'!A1" display="Gender" xr:uid="{3EDDE134-2A95-404B-A3B4-ED6961180E08}"/>
    <hyperlink ref="D29:E31" location="'5. Marginalized &amp; Vulnerable'!A1" display="'5. Marginalized &amp; Vulnerable'!A1" xr:uid="{79671845-4D38-4546-9921-9B153725818A}"/>
    <hyperlink ref="D33:E35" location="'6. Institutional Capacity'!A1" display="Institutional Capacity" xr:uid="{A31D8975-8427-9346-92BE-AEC9F4BCFCC9}"/>
    <hyperlink ref="D41:E43" location="'8. Multi-Stakeholder Working'!A1" display="'8. Multi-Stakeholder Working'!A1" xr:uid="{91136328-29AC-DB4E-989C-D8614016A804}"/>
    <hyperlink ref="D45:E47" location="'9. Cross-Cultural Understanding'!A1" display="'9. Cross-Cultural Understanding'!A1" xr:uid="{5C0DF434-B5AB-FE40-850D-D8F9451999E1}"/>
    <hyperlink ref="D49:E51" location="'10. Collaborative Design'!A1" display="'10. Collaborative Design'!A1" xr:uid="{784EE9E7-0DDB-454D-A3F6-6B5CD060C728}"/>
    <hyperlink ref="D57:E59" location="'12. Dedicated Personnel'!A1" display="Dedicated Personnel" xr:uid="{BC1D4D53-19CE-0340-B560-B51E71B03B7B}"/>
    <hyperlink ref="D61:E63" location="'13. Recognition of Customary'!A1" display="'13. Recognition of Customary'!A1" xr:uid="{26410985-7C33-9945-B62D-1208539C46E6}"/>
    <hyperlink ref="D53:E55" location="'11. Policies &amp; Procedures'!A1" display="Policies &amp; Procedures" xr:uid="{5D581F7B-575C-4F40-A374-C0D8D07D695F}"/>
    <hyperlink ref="E6:F7" location="'1. Start Page'!A1" display="Overview" xr:uid="{47388D0E-8DB7-9945-8659-70DFAADD5976}"/>
    <hyperlink ref="I6:K7" location="'14. Prerequisite Steps 1-3'!A1" display="Prerequisites" xr:uid="{EE3D9FBE-1EFD-2747-9354-FC400FFB04BD}"/>
    <hyperlink ref="G6:H7" location="'2. Enabling Conditions Overview'!A1" display="Enabling Conditions" xr:uid="{3F33C7FB-DC3B-5848-A747-B9539A44068A}"/>
    <hyperlink ref="L6:N7" location="'15. Step 4. Consideration'!A1" display="Implementation" xr:uid="{F0935F9B-AA7B-F146-B314-AFC00BC8E979}"/>
    <hyperlink ref="D37:E39" location="'7. Technical Capacity'!A1" display="Technical Capacity" xr:uid="{699C4F0B-8F81-FF4B-8136-746BF6930311}"/>
    <hyperlink ref="I30:M31" location="'Further Information'!A1" display="See here for further information and resources" xr:uid="{5C222985-F958-4B2C-BF2D-FC4A4C43C8F0}"/>
    <hyperlink ref="I37:M38" location="'Further Information'!A1" display="See here for further information and resources" xr:uid="{E928CB00-45D1-4F0B-8A01-DF665BCA2600}"/>
    <hyperlink ref="I46:M47" location="'Further Information'!A1" display="See here for further information and resources" xr:uid="{07E9E1A0-CE87-404C-AEC1-4409E8DF4274}"/>
    <hyperlink ref="I53:M54" location="'Further Information'!A1" display="See here for further information and resources" xr:uid="{63578467-CB4B-4F51-BE68-76C31058060E}"/>
    <hyperlink ref="O1:P2" location="'READ FIRST User Guide'!A1" display="User Guide" xr:uid="{2F40B1B7-52DE-2A4A-8D79-272A32305D0A}"/>
    <hyperlink ref="O3:P4" location="Glossary!A1" display="Glossary" xr:uid="{C60D5AD3-B728-804A-9160-1D145AB0EC15}"/>
    <hyperlink ref="D21:E23" location="'3. Community Representation'!A1" display="Community Representation" xr:uid="{58B9CA16-46A1-7C42-91CE-4734D368AD62}"/>
  </hyperlinks>
  <pageMargins left="0.7" right="0.7" top="0.75" bottom="0.75" header="0.3" footer="0.3"/>
  <pageSetup orientation="portrait" horizontalDpi="1200" verticalDpi="1200" r:id="rId1"/>
  <drawing r:id="rId2"/>
  <legacyDrawing r:id="rId3"/>
  <mc:AlternateContent xmlns:mc="http://schemas.openxmlformats.org/markup-compatibility/2006">
    <mc:Choice Requires="x14">
      <controls>
        <mc:AlternateContent xmlns:mc="http://schemas.openxmlformats.org/markup-compatibility/2006">
          <mc:Choice Requires="x14">
            <control shapeId="16389" r:id="rId4" name="Check Box 5">
              <controlPr defaultSize="0" autoFill="0" autoLine="0" autoPict="0">
                <anchor moveWithCells="1">
                  <from>
                    <xdr:col>14</xdr:col>
                    <xdr:colOff>228600</xdr:colOff>
                    <xdr:row>29</xdr:row>
                    <xdr:rowOff>25400</xdr:rowOff>
                  </from>
                  <to>
                    <xdr:col>14</xdr:col>
                    <xdr:colOff>520700</xdr:colOff>
                    <xdr:row>30</xdr:row>
                    <xdr:rowOff>139700</xdr:rowOff>
                  </to>
                </anchor>
              </controlPr>
            </control>
          </mc:Choice>
        </mc:AlternateContent>
        <mc:AlternateContent xmlns:mc="http://schemas.openxmlformats.org/markup-compatibility/2006">
          <mc:Choice Requires="x14">
            <control shapeId="16390" r:id="rId5" name="Check Box 6">
              <controlPr defaultSize="0" autoFill="0" autoLine="0" autoPict="0">
                <anchor moveWithCells="1">
                  <from>
                    <xdr:col>14</xdr:col>
                    <xdr:colOff>228600</xdr:colOff>
                    <xdr:row>36</xdr:row>
                    <xdr:rowOff>25400</xdr:rowOff>
                  </from>
                  <to>
                    <xdr:col>14</xdr:col>
                    <xdr:colOff>520700</xdr:colOff>
                    <xdr:row>37</xdr:row>
                    <xdr:rowOff>139700</xdr:rowOff>
                  </to>
                </anchor>
              </controlPr>
            </control>
          </mc:Choice>
        </mc:AlternateContent>
        <mc:AlternateContent xmlns:mc="http://schemas.openxmlformats.org/markup-compatibility/2006">
          <mc:Choice Requires="x14">
            <control shapeId="16391" r:id="rId6" name="Check Box 7">
              <controlPr defaultSize="0" autoFill="0" autoLine="0" autoPict="0">
                <anchor moveWithCells="1">
                  <from>
                    <xdr:col>14</xdr:col>
                    <xdr:colOff>228600</xdr:colOff>
                    <xdr:row>44</xdr:row>
                    <xdr:rowOff>25400</xdr:rowOff>
                  </from>
                  <to>
                    <xdr:col>14</xdr:col>
                    <xdr:colOff>520700</xdr:colOff>
                    <xdr:row>45</xdr:row>
                    <xdr:rowOff>12700</xdr:rowOff>
                  </to>
                </anchor>
              </controlPr>
            </control>
          </mc:Choice>
        </mc:AlternateContent>
        <mc:AlternateContent xmlns:mc="http://schemas.openxmlformats.org/markup-compatibility/2006">
          <mc:Choice Requires="x14">
            <control shapeId="16392" r:id="rId7" name="Check Box 8">
              <controlPr defaultSize="0" autoFill="0" autoLine="0" autoPict="0">
                <anchor moveWithCells="1">
                  <from>
                    <xdr:col>14</xdr:col>
                    <xdr:colOff>228600</xdr:colOff>
                    <xdr:row>52</xdr:row>
                    <xdr:rowOff>25400</xdr:rowOff>
                  </from>
                  <to>
                    <xdr:col>14</xdr:col>
                    <xdr:colOff>520700</xdr:colOff>
                    <xdr:row>53</xdr:row>
                    <xdr:rowOff>139700</xdr:rowOff>
                  </to>
                </anchor>
              </controlPr>
            </control>
          </mc:Choice>
        </mc:AlternateContent>
      </controls>
    </mc:Choice>
  </mc:AlternateConten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FCBF1D-9196-E844-A885-C2F72B8110A4}">
  <sheetPr codeName="Sheet7"/>
  <dimension ref="A1:Y125"/>
  <sheetViews>
    <sheetView showGridLines="0" showRowColHeaders="0" zoomScaleNormal="100" workbookViewId="0">
      <selection activeCell="I15" sqref="I15:Q16"/>
    </sheetView>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73" customWidth="1"/>
    <col min="5" max="5" width="22.6640625" style="273" customWidth="1"/>
    <col min="6" max="6" width="8.83203125" style="23" customWidth="1"/>
    <col min="7"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x14ac:dyDescent="0.2">
      <c r="A7" s="33"/>
      <c r="B7" s="34"/>
      <c r="C7" s="34"/>
      <c r="D7" s="34"/>
      <c r="E7" s="462"/>
      <c r="F7" s="462"/>
      <c r="G7" s="462"/>
      <c r="H7" s="462"/>
      <c r="I7" s="462"/>
      <c r="J7" s="462"/>
      <c r="K7" s="462"/>
      <c r="L7" s="462"/>
      <c r="M7" s="462"/>
      <c r="N7" s="462"/>
      <c r="O7" s="35"/>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D10" s="23"/>
      <c r="E10" s="23"/>
      <c r="F10" s="39"/>
      <c r="S10" s="40"/>
      <c r="T10" s="41"/>
    </row>
    <row r="11" spans="1:25" ht="16" customHeight="1" x14ac:dyDescent="0.2">
      <c r="A11" s="42"/>
      <c r="D11" s="23"/>
      <c r="E11" s="23"/>
      <c r="F11" s="39"/>
      <c r="S11" s="43"/>
    </row>
    <row r="12" spans="1:25" ht="16" customHeight="1" x14ac:dyDescent="0.2">
      <c r="A12" s="42"/>
      <c r="D12" s="23"/>
      <c r="E12" s="23"/>
      <c r="H12" s="430" t="str">
        <f>IF(H75=0,"✓","✗")</f>
        <v>✗</v>
      </c>
      <c r="I12" s="426" t="s">
        <v>140</v>
      </c>
      <c r="J12" s="426"/>
      <c r="K12" s="426"/>
      <c r="L12" s="426"/>
      <c r="M12" s="426"/>
      <c r="N12" s="426"/>
      <c r="O12" s="426"/>
      <c r="P12" s="426"/>
      <c r="Q12" s="426"/>
      <c r="S12" s="43"/>
    </row>
    <row r="13" spans="1:25" ht="16" customHeight="1" x14ac:dyDescent="0.2">
      <c r="A13" s="42"/>
      <c r="D13" s="23"/>
      <c r="E13" s="23"/>
      <c r="H13" s="431"/>
      <c r="I13" s="427"/>
      <c r="J13" s="427"/>
      <c r="K13" s="427"/>
      <c r="L13" s="427"/>
      <c r="M13" s="427"/>
      <c r="N13" s="427"/>
      <c r="O13" s="427"/>
      <c r="P13" s="427"/>
      <c r="Q13" s="427"/>
      <c r="S13" s="43"/>
    </row>
    <row r="14" spans="1:25" ht="16" customHeight="1" x14ac:dyDescent="0.2">
      <c r="A14" s="42"/>
      <c r="D14" s="23"/>
      <c r="E14" s="23"/>
      <c r="S14" s="43"/>
    </row>
    <row r="15" spans="1:25" ht="16" customHeight="1" x14ac:dyDescent="0.2">
      <c r="A15" s="42"/>
      <c r="D15" s="23"/>
      <c r="E15" s="23"/>
      <c r="H15" s="23" t="s">
        <v>165</v>
      </c>
      <c r="I15" s="461" t="s">
        <v>197</v>
      </c>
      <c r="J15" s="461"/>
      <c r="K15" s="461"/>
      <c r="L15" s="461"/>
      <c r="M15" s="461"/>
      <c r="N15" s="461"/>
      <c r="O15" s="461"/>
      <c r="P15" s="461"/>
      <c r="Q15" s="461"/>
      <c r="S15" s="43"/>
    </row>
    <row r="16" spans="1:25" ht="25" customHeight="1" x14ac:dyDescent="0.2">
      <c r="A16" s="42"/>
      <c r="D16" s="23"/>
      <c r="E16" s="23"/>
      <c r="I16" s="461"/>
      <c r="J16" s="461"/>
      <c r="K16" s="461"/>
      <c r="L16" s="461"/>
      <c r="M16" s="461"/>
      <c r="N16" s="461"/>
      <c r="O16" s="461"/>
      <c r="P16" s="461"/>
      <c r="Q16" s="461"/>
      <c r="S16" s="43"/>
    </row>
    <row r="17" spans="1:19" ht="16" customHeight="1" x14ac:dyDescent="0.2">
      <c r="A17" s="42"/>
      <c r="B17" s="41"/>
      <c r="F17" s="39"/>
      <c r="I17" s="444" t="s">
        <v>198</v>
      </c>
      <c r="J17" s="444"/>
      <c r="K17" s="444"/>
      <c r="L17" s="444"/>
      <c r="M17" s="444"/>
      <c r="N17" s="444"/>
      <c r="O17" s="444"/>
      <c r="P17" s="444"/>
      <c r="Q17" s="444"/>
      <c r="S17" s="43"/>
    </row>
    <row r="18" spans="1:19" ht="16" customHeight="1" x14ac:dyDescent="0.2">
      <c r="A18" s="42"/>
      <c r="B18" s="41"/>
      <c r="C18" s="414" t="str">
        <f>'3. Community Representation'!H12</f>
        <v>✗</v>
      </c>
      <c r="D18" s="418" t="s">
        <v>111</v>
      </c>
      <c r="E18" s="418"/>
      <c r="F18" s="410" t="str">
        <f>CONCATENATE("completed: ",4-'3. Community Representation'!H63,"/4")</f>
        <v>completed: 0/4</v>
      </c>
      <c r="H18" s="23" t="s">
        <v>167</v>
      </c>
      <c r="I18" s="444"/>
      <c r="J18" s="444"/>
      <c r="K18" s="444"/>
      <c r="L18" s="444"/>
      <c r="M18" s="444"/>
      <c r="N18" s="444"/>
      <c r="O18" s="444"/>
      <c r="P18" s="444"/>
      <c r="Q18" s="444"/>
      <c r="S18" s="43"/>
    </row>
    <row r="19" spans="1:19" ht="31" customHeight="1" x14ac:dyDescent="0.2">
      <c r="A19" s="42"/>
      <c r="B19" s="274"/>
      <c r="C19" s="415"/>
      <c r="D19" s="419"/>
      <c r="E19" s="419"/>
      <c r="F19" s="411"/>
      <c r="I19" s="444"/>
      <c r="J19" s="444"/>
      <c r="K19" s="444"/>
      <c r="L19" s="444"/>
      <c r="M19" s="444"/>
      <c r="N19" s="444"/>
      <c r="O19" s="444"/>
      <c r="P19" s="444"/>
      <c r="Q19" s="444"/>
      <c r="S19" s="43"/>
    </row>
    <row r="20" spans="1:19" ht="16" customHeight="1" x14ac:dyDescent="0.2">
      <c r="A20" s="42"/>
      <c r="B20" s="41"/>
      <c r="C20" s="416"/>
      <c r="D20" s="420"/>
      <c r="E20" s="420"/>
      <c r="F20" s="276"/>
      <c r="H20" s="271"/>
      <c r="I20" s="271"/>
      <c r="J20" s="271"/>
      <c r="K20" s="271"/>
      <c r="L20" s="271"/>
      <c r="M20" s="271"/>
      <c r="N20" s="271"/>
      <c r="O20" s="271"/>
      <c r="P20" s="271"/>
      <c r="Q20" s="271"/>
      <c r="S20" s="43"/>
    </row>
    <row r="21" spans="1:19" ht="16" customHeight="1" x14ac:dyDescent="0.2">
      <c r="A21" s="42"/>
      <c r="B21" s="41"/>
      <c r="C21" s="272"/>
      <c r="F21" s="39"/>
      <c r="S21" s="43"/>
    </row>
    <row r="22" spans="1:19" ht="16" customHeight="1" thickBot="1" x14ac:dyDescent="0.25">
      <c r="A22" s="42"/>
      <c r="B22" s="41"/>
      <c r="C22" s="414" t="str">
        <f>'4.  Gender'!H12</f>
        <v>✗</v>
      </c>
      <c r="D22" s="423" t="s">
        <v>199</v>
      </c>
      <c r="E22" s="423"/>
      <c r="F22" s="410" t="str">
        <f>CONCATENATE("completed: ",3-'4.  Gender'!H63,"/3")</f>
        <v>completed: 0/3</v>
      </c>
      <c r="H22" s="442" t="s">
        <v>168</v>
      </c>
      <c r="I22" s="442"/>
      <c r="J22" s="442"/>
      <c r="K22" s="442"/>
      <c r="L22" s="442"/>
      <c r="M22" s="442"/>
      <c r="N22" s="442"/>
      <c r="O22" s="442"/>
      <c r="P22" s="442"/>
      <c r="Q22" s="442"/>
      <c r="S22" s="43"/>
    </row>
    <row r="23" spans="1:19" ht="16" customHeight="1" thickTop="1" x14ac:dyDescent="0.2">
      <c r="A23" s="42"/>
      <c r="B23" s="274"/>
      <c r="C23" s="415"/>
      <c r="D23" s="424"/>
      <c r="E23" s="424"/>
      <c r="F23" s="411"/>
      <c r="J23" s="275"/>
      <c r="K23" s="275"/>
      <c r="L23" s="275"/>
      <c r="M23" s="275"/>
      <c r="N23" s="275"/>
      <c r="S23" s="43"/>
    </row>
    <row r="24" spans="1:19" ht="16" customHeight="1" x14ac:dyDescent="0.2">
      <c r="A24" s="42"/>
      <c r="B24" s="41"/>
      <c r="C24" s="416"/>
      <c r="D24" s="425"/>
      <c r="E24" s="425"/>
      <c r="F24" s="276"/>
      <c r="H24" s="412" t="str">
        <f>IF(R25=FALSE,"✗",IF(R26=TRUE,"✓","✗"))</f>
        <v>✗</v>
      </c>
      <c r="I24" s="434" t="s">
        <v>200</v>
      </c>
      <c r="J24" s="434"/>
      <c r="K24" s="434"/>
      <c r="L24" s="434"/>
      <c r="M24" s="434"/>
      <c r="N24" s="434"/>
      <c r="O24" s="449" t="s">
        <v>170</v>
      </c>
      <c r="P24" s="450"/>
      <c r="Q24" s="450"/>
      <c r="R24" s="22" t="s">
        <v>171</v>
      </c>
      <c r="S24" s="43"/>
    </row>
    <row r="25" spans="1:19" ht="16" customHeight="1" x14ac:dyDescent="0.2">
      <c r="A25" s="42"/>
      <c r="B25" s="41"/>
      <c r="C25" s="272"/>
      <c r="F25" s="39"/>
      <c r="H25" s="412"/>
      <c r="I25" s="434"/>
      <c r="J25" s="434"/>
      <c r="K25" s="434"/>
      <c r="L25" s="434"/>
      <c r="M25" s="434"/>
      <c r="N25" s="434"/>
      <c r="O25" s="450"/>
      <c r="P25" s="450"/>
      <c r="Q25" s="450"/>
      <c r="R25" s="23" t="b">
        <f>ISNUMBER(SEARCH(R24,O24))</f>
        <v>1</v>
      </c>
      <c r="S25" s="43"/>
    </row>
    <row r="26" spans="1:19" ht="16" customHeight="1" x14ac:dyDescent="0.2">
      <c r="A26" s="42"/>
      <c r="B26" s="41"/>
      <c r="C26" s="414" t="str">
        <f>'5. Marginalized &amp; Vulnerable'!H12</f>
        <v>✗</v>
      </c>
      <c r="D26" s="417" t="s">
        <v>172</v>
      </c>
      <c r="E26" s="418"/>
      <c r="F26" s="410" t="str">
        <f>CONCATENATE("completed: ",4-'5. Marginalized &amp; Vulnerable'!H66,"/4")</f>
        <v>completed: 0/4</v>
      </c>
      <c r="H26" s="412"/>
      <c r="I26" s="434"/>
      <c r="J26" s="434"/>
      <c r="K26" s="434"/>
      <c r="L26" s="434"/>
      <c r="M26" s="434"/>
      <c r="N26" s="434"/>
      <c r="O26" s="450"/>
      <c r="P26" s="450"/>
      <c r="Q26" s="450"/>
      <c r="R26" s="23" t="b">
        <v>0</v>
      </c>
      <c r="S26" s="43"/>
    </row>
    <row r="27" spans="1:19" ht="16" customHeight="1" x14ac:dyDescent="0.2">
      <c r="A27" s="42"/>
      <c r="B27" s="274"/>
      <c r="C27" s="415"/>
      <c r="D27" s="419"/>
      <c r="E27" s="419"/>
      <c r="F27" s="411"/>
      <c r="H27" s="412"/>
      <c r="I27" s="435" t="s">
        <v>173</v>
      </c>
      <c r="J27" s="435"/>
      <c r="K27" s="435"/>
      <c r="L27" s="435"/>
      <c r="M27" s="435"/>
      <c r="O27" s="448" t="str">
        <f>IF(R26=FALSE,"     Confirm evidence link",IF(R25=FALSE,"     Please insert link above","     Evidence link confirmed"))</f>
        <v xml:space="preserve">     Confirm evidence link</v>
      </c>
      <c r="P27" s="448"/>
      <c r="Q27" s="448"/>
      <c r="S27" s="43"/>
    </row>
    <row r="28" spans="1:19" ht="16" customHeight="1" x14ac:dyDescent="0.2">
      <c r="A28" s="42"/>
      <c r="B28" s="41"/>
      <c r="C28" s="416"/>
      <c r="D28" s="420"/>
      <c r="E28" s="420"/>
      <c r="F28" s="276"/>
      <c r="H28" s="412"/>
      <c r="I28" s="435"/>
      <c r="J28" s="435"/>
      <c r="K28" s="435"/>
      <c r="L28" s="435"/>
      <c r="M28" s="435"/>
      <c r="O28" s="448"/>
      <c r="P28" s="448"/>
      <c r="Q28" s="448"/>
      <c r="S28" s="43"/>
    </row>
    <row r="29" spans="1:19" ht="16" customHeight="1" thickBot="1" x14ac:dyDescent="0.25">
      <c r="A29" s="42"/>
      <c r="B29" s="41"/>
      <c r="C29" s="272"/>
      <c r="F29" s="39"/>
      <c r="H29" s="49"/>
      <c r="I29" s="49"/>
      <c r="J29" s="49"/>
      <c r="K29" s="49"/>
      <c r="L29" s="49"/>
      <c r="M29" s="49"/>
      <c r="N29" s="49"/>
      <c r="O29" s="49"/>
      <c r="P29" s="49"/>
      <c r="Q29" s="49"/>
      <c r="S29" s="43"/>
    </row>
    <row r="30" spans="1:19" ht="16" customHeight="1" x14ac:dyDescent="0.2">
      <c r="A30" s="42"/>
      <c r="B30" s="41"/>
      <c r="C30" s="439" t="str">
        <f>'6. Institutional Capacity'!H12</f>
        <v>✗</v>
      </c>
      <c r="D30" s="472" t="s">
        <v>140</v>
      </c>
      <c r="E30" s="472"/>
      <c r="F30" s="428" t="str">
        <f>CONCATENATE("completed: ",6-'6. Institutional Capacity'!H75,"/6")</f>
        <v>completed: 0/6</v>
      </c>
      <c r="S30" s="43"/>
    </row>
    <row r="31" spans="1:19" ht="16" customHeight="1" x14ac:dyDescent="0.2">
      <c r="A31" s="42"/>
      <c r="B31" s="274"/>
      <c r="C31" s="440"/>
      <c r="D31" s="473"/>
      <c r="E31" s="473"/>
      <c r="F31" s="429"/>
      <c r="H31" s="412" t="str">
        <f>IF(R32=FALSE,"✗",IF(R33=TRUE,"✓","✗"))</f>
        <v>✗</v>
      </c>
      <c r="I31" s="434" t="s">
        <v>201</v>
      </c>
      <c r="J31" s="434"/>
      <c r="K31" s="434"/>
      <c r="L31" s="434"/>
      <c r="M31" s="434"/>
      <c r="N31" s="434"/>
      <c r="O31" s="449" t="s">
        <v>170</v>
      </c>
      <c r="P31" s="450"/>
      <c r="Q31" s="450"/>
      <c r="R31" s="22" t="s">
        <v>171</v>
      </c>
      <c r="S31" s="43"/>
    </row>
    <row r="32" spans="1:19" ht="16" customHeight="1" thickBot="1" x14ac:dyDescent="0.25">
      <c r="A32" s="42"/>
      <c r="B32" s="41"/>
      <c r="C32" s="441"/>
      <c r="D32" s="474"/>
      <c r="E32" s="474"/>
      <c r="F32" s="270"/>
      <c r="H32" s="412"/>
      <c r="I32" s="434"/>
      <c r="J32" s="434"/>
      <c r="K32" s="434"/>
      <c r="L32" s="434"/>
      <c r="M32" s="434"/>
      <c r="N32" s="434"/>
      <c r="O32" s="450"/>
      <c r="P32" s="450"/>
      <c r="Q32" s="450"/>
      <c r="R32" s="23" t="b">
        <f>ISNUMBER(SEARCH(R31,O31))</f>
        <v>1</v>
      </c>
      <c r="S32" s="43"/>
    </row>
    <row r="33" spans="1:19" ht="26" customHeight="1" x14ac:dyDescent="0.2">
      <c r="A33" s="42"/>
      <c r="B33" s="41"/>
      <c r="C33" s="272"/>
      <c r="F33" s="39"/>
      <c r="H33" s="412"/>
      <c r="I33" s="434"/>
      <c r="J33" s="434"/>
      <c r="K33" s="434"/>
      <c r="L33" s="434"/>
      <c r="M33" s="434"/>
      <c r="N33" s="434"/>
      <c r="O33" s="450"/>
      <c r="P33" s="450"/>
      <c r="Q33" s="450"/>
      <c r="R33" s="23" t="b">
        <v>0</v>
      </c>
      <c r="S33" s="43"/>
    </row>
    <row r="34" spans="1:19" ht="16" customHeight="1" x14ac:dyDescent="0.2">
      <c r="A34" s="42"/>
      <c r="B34" s="41"/>
      <c r="C34" s="414" t="str">
        <f>'7. Technical Capacity'!H12</f>
        <v>✗</v>
      </c>
      <c r="D34" s="417" t="s">
        <v>175</v>
      </c>
      <c r="E34" s="418"/>
      <c r="F34" s="410" t="str">
        <f>CONCATENATE("completed: ",5-'7. Technical Capacity'!H63,"/5")</f>
        <v>completed: 0/5</v>
      </c>
      <c r="H34" s="412"/>
      <c r="I34" s="435" t="s">
        <v>173</v>
      </c>
      <c r="J34" s="435"/>
      <c r="K34" s="435"/>
      <c r="L34" s="435"/>
      <c r="M34" s="435"/>
      <c r="O34" s="448" t="str">
        <f>IF(R33=FALSE,"     Confirm evidence link",IF(R32=FALSE,"     Please insert link above","     Evidence link confirmed"))</f>
        <v xml:space="preserve">     Confirm evidence link</v>
      </c>
      <c r="P34" s="448"/>
      <c r="Q34" s="448"/>
      <c r="S34" s="43"/>
    </row>
    <row r="35" spans="1:19" ht="16" customHeight="1" x14ac:dyDescent="0.2">
      <c r="A35" s="42"/>
      <c r="B35" s="274"/>
      <c r="C35" s="415"/>
      <c r="D35" s="419"/>
      <c r="E35" s="419"/>
      <c r="F35" s="411"/>
      <c r="H35" s="412"/>
      <c r="I35" s="435"/>
      <c r="J35" s="435"/>
      <c r="K35" s="435"/>
      <c r="L35" s="435"/>
      <c r="M35" s="435"/>
      <c r="O35" s="448"/>
      <c r="P35" s="448"/>
      <c r="Q35" s="448"/>
      <c r="S35" s="43"/>
    </row>
    <row r="36" spans="1:19" ht="16" customHeight="1" x14ac:dyDescent="0.2">
      <c r="A36" s="42"/>
      <c r="B36" s="41"/>
      <c r="C36" s="416"/>
      <c r="D36" s="420"/>
      <c r="E36" s="420"/>
      <c r="F36" s="276"/>
      <c r="H36" s="49"/>
      <c r="I36" s="49"/>
      <c r="J36" s="49"/>
      <c r="K36" s="49"/>
      <c r="L36" s="49"/>
      <c r="M36" s="49"/>
      <c r="N36" s="49"/>
      <c r="O36" s="49"/>
      <c r="P36" s="49"/>
      <c r="Q36" s="49"/>
      <c r="S36" s="43"/>
    </row>
    <row r="37" spans="1:19" ht="16" customHeight="1" x14ac:dyDescent="0.2">
      <c r="A37" s="42"/>
      <c r="B37" s="41"/>
      <c r="C37" s="272"/>
      <c r="F37" s="39"/>
      <c r="S37" s="43"/>
    </row>
    <row r="38" spans="1:19" ht="16" customHeight="1" x14ac:dyDescent="0.2">
      <c r="A38" s="42"/>
      <c r="B38" s="41"/>
      <c r="C38" s="414" t="str">
        <f>'8. Multi-Stakeholder Working'!H12</f>
        <v>✗</v>
      </c>
      <c r="D38" s="417" t="s">
        <v>176</v>
      </c>
      <c r="E38" s="418"/>
      <c r="F38" s="410" t="str">
        <f>CONCATENATE("completed: ",2-'8. Multi-Stakeholder Working'!H63,"/2")</f>
        <v>completed: 0/2</v>
      </c>
      <c r="H38" s="412" t="str">
        <f>IF(R39=FALSE,"✗",IF(R40=TRUE,"✓","✗"))</f>
        <v>✗</v>
      </c>
      <c r="I38" s="434" t="s">
        <v>202</v>
      </c>
      <c r="J38" s="434"/>
      <c r="K38" s="434"/>
      <c r="L38" s="434"/>
      <c r="M38" s="434"/>
      <c r="N38" s="434"/>
      <c r="O38" s="449" t="s">
        <v>170</v>
      </c>
      <c r="P38" s="450"/>
      <c r="Q38" s="450"/>
      <c r="R38" s="22" t="s">
        <v>171</v>
      </c>
      <c r="S38" s="43"/>
    </row>
    <row r="39" spans="1:19" ht="16" customHeight="1" x14ac:dyDescent="0.2">
      <c r="A39" s="42"/>
      <c r="B39" s="274"/>
      <c r="C39" s="415"/>
      <c r="D39" s="419"/>
      <c r="E39" s="419"/>
      <c r="F39" s="411"/>
      <c r="H39" s="412"/>
      <c r="I39" s="434"/>
      <c r="J39" s="434"/>
      <c r="K39" s="434"/>
      <c r="L39" s="434"/>
      <c r="M39" s="434"/>
      <c r="N39" s="434"/>
      <c r="O39" s="450"/>
      <c r="P39" s="450"/>
      <c r="Q39" s="450"/>
      <c r="R39" s="23" t="b">
        <f>ISNUMBER(SEARCH(R38,O38))</f>
        <v>1</v>
      </c>
      <c r="S39" s="43"/>
    </row>
    <row r="40" spans="1:19" ht="16" customHeight="1" x14ac:dyDescent="0.2">
      <c r="A40" s="42"/>
      <c r="B40" s="41"/>
      <c r="C40" s="416"/>
      <c r="D40" s="420"/>
      <c r="E40" s="420"/>
      <c r="F40" s="276"/>
      <c r="H40" s="412"/>
      <c r="I40" s="434"/>
      <c r="J40" s="434"/>
      <c r="K40" s="434"/>
      <c r="L40" s="434"/>
      <c r="M40" s="434"/>
      <c r="N40" s="434"/>
      <c r="O40" s="450"/>
      <c r="P40" s="450"/>
      <c r="Q40" s="450"/>
      <c r="R40" s="23" t="b">
        <v>0</v>
      </c>
      <c r="S40" s="43"/>
    </row>
    <row r="41" spans="1:19" ht="16" customHeight="1" x14ac:dyDescent="0.2">
      <c r="A41" s="42"/>
      <c r="B41" s="41"/>
      <c r="C41" s="272"/>
      <c r="F41" s="39"/>
      <c r="H41" s="412"/>
      <c r="I41" s="435" t="s">
        <v>173</v>
      </c>
      <c r="J41" s="435"/>
      <c r="K41" s="435"/>
      <c r="L41" s="435"/>
      <c r="M41" s="435"/>
      <c r="O41" s="448" t="str">
        <f>IF(R40=FALSE,"     Confirm evidence link",IF(R39=FALSE,"     Please insert link above","     Evidence link confirmed"))</f>
        <v xml:space="preserve">     Confirm evidence link</v>
      </c>
      <c r="P41" s="448"/>
      <c r="Q41" s="448"/>
      <c r="S41" s="43"/>
    </row>
    <row r="42" spans="1:19" ht="16" customHeight="1" x14ac:dyDescent="0.2">
      <c r="A42" s="42"/>
      <c r="B42" s="41"/>
      <c r="C42" s="414" t="str">
        <f>'9. Cross-Cultural Understanding'!H12</f>
        <v>✗</v>
      </c>
      <c r="D42" s="463" t="s">
        <v>178</v>
      </c>
      <c r="E42" s="464"/>
      <c r="F42" s="410" t="str">
        <f>CONCATENATE("completed: ",5-'9. Cross-Cultural Understanding'!H66,"/5")</f>
        <v>completed: 0/5</v>
      </c>
      <c r="H42" s="412"/>
      <c r="I42" s="435"/>
      <c r="J42" s="435"/>
      <c r="K42" s="435"/>
      <c r="L42" s="435"/>
      <c r="M42" s="435"/>
      <c r="O42" s="448"/>
      <c r="P42" s="448"/>
      <c r="Q42" s="448"/>
      <c r="S42" s="43"/>
    </row>
    <row r="43" spans="1:19" ht="16" customHeight="1" x14ac:dyDescent="0.2">
      <c r="A43" s="42"/>
      <c r="B43" s="274"/>
      <c r="C43" s="415"/>
      <c r="D43" s="465"/>
      <c r="E43" s="465"/>
      <c r="F43" s="411"/>
      <c r="H43" s="49"/>
      <c r="I43" s="49"/>
      <c r="J43" s="49"/>
      <c r="K43" s="49"/>
      <c r="L43" s="49"/>
      <c r="M43" s="49"/>
      <c r="N43" s="49"/>
      <c r="O43" s="281"/>
      <c r="P43" s="281"/>
      <c r="Q43" s="281"/>
      <c r="S43" s="43"/>
    </row>
    <row r="44" spans="1:19" ht="16" customHeight="1" x14ac:dyDescent="0.2">
      <c r="A44" s="42"/>
      <c r="B44" s="41"/>
      <c r="C44" s="416"/>
      <c r="D44" s="466"/>
      <c r="E44" s="466"/>
      <c r="F44" s="276"/>
      <c r="S44" s="43"/>
    </row>
    <row r="45" spans="1:19" ht="16" customHeight="1" x14ac:dyDescent="0.2">
      <c r="A45" s="42"/>
      <c r="B45" s="41"/>
      <c r="C45" s="272"/>
      <c r="F45" s="39"/>
      <c r="H45" s="412" t="str">
        <f>IF(R46=FALSE,"✗",IF(R47=TRUE,"✓","✗"))</f>
        <v>✗</v>
      </c>
      <c r="I45" s="434" t="s">
        <v>203</v>
      </c>
      <c r="J45" s="434"/>
      <c r="K45" s="434"/>
      <c r="L45" s="434"/>
      <c r="M45" s="434"/>
      <c r="N45" s="434"/>
      <c r="O45" s="449" t="s">
        <v>170</v>
      </c>
      <c r="P45" s="450"/>
      <c r="Q45" s="450"/>
      <c r="R45" s="22" t="s">
        <v>171</v>
      </c>
      <c r="S45" s="43"/>
    </row>
    <row r="46" spans="1:19" ht="16" customHeight="1" x14ac:dyDescent="0.2">
      <c r="A46" s="42"/>
      <c r="B46" s="41"/>
      <c r="C46" s="414" t="str">
        <f>'10. Collaborative Design'!H12</f>
        <v>✗</v>
      </c>
      <c r="D46" s="417" t="s">
        <v>180</v>
      </c>
      <c r="E46" s="418"/>
      <c r="F46" s="410" t="str">
        <f>CONCATENATE("completed: ",4-'10. Collaborative Design'!H66,"/4")</f>
        <v>completed: 0/4</v>
      </c>
      <c r="H46" s="412"/>
      <c r="I46" s="434"/>
      <c r="J46" s="434"/>
      <c r="K46" s="434"/>
      <c r="L46" s="434"/>
      <c r="M46" s="434"/>
      <c r="N46" s="434"/>
      <c r="O46" s="450"/>
      <c r="P46" s="450"/>
      <c r="Q46" s="450"/>
      <c r="R46" s="23" t="b">
        <f>ISNUMBER(SEARCH(R45,O45))</f>
        <v>1</v>
      </c>
      <c r="S46" s="43"/>
    </row>
    <row r="47" spans="1:19" ht="16" customHeight="1" x14ac:dyDescent="0.2">
      <c r="A47" s="42"/>
      <c r="B47" s="274"/>
      <c r="C47" s="415"/>
      <c r="D47" s="419"/>
      <c r="E47" s="419"/>
      <c r="F47" s="411"/>
      <c r="H47" s="412"/>
      <c r="I47" s="434"/>
      <c r="J47" s="434"/>
      <c r="K47" s="434"/>
      <c r="L47" s="434"/>
      <c r="M47" s="434"/>
      <c r="N47" s="434"/>
      <c r="O47" s="450"/>
      <c r="P47" s="450"/>
      <c r="Q47" s="450"/>
      <c r="R47" s="23" t="b">
        <v>0</v>
      </c>
      <c r="S47" s="43"/>
    </row>
    <row r="48" spans="1:19" ht="16" customHeight="1" x14ac:dyDescent="0.2">
      <c r="A48" s="277"/>
      <c r="C48" s="416"/>
      <c r="D48" s="420"/>
      <c r="E48" s="420"/>
      <c r="F48" s="276"/>
      <c r="H48" s="412"/>
      <c r="I48" s="434"/>
      <c r="J48" s="434"/>
      <c r="K48" s="434"/>
      <c r="L48" s="434"/>
      <c r="M48" s="434"/>
      <c r="N48" s="434"/>
      <c r="O48" s="448" t="str">
        <f>IF(R47=FALSE,"     Confirm evidence link",IF(R46=FALSE,"     Please insert link above","     Evidence link confirmed"))</f>
        <v xml:space="preserve">     Confirm evidence link</v>
      </c>
      <c r="P48" s="448"/>
      <c r="Q48" s="448"/>
      <c r="S48" s="43"/>
    </row>
    <row r="49" spans="1:19" ht="28" customHeight="1" x14ac:dyDescent="0.2">
      <c r="A49" s="42"/>
      <c r="B49" s="41"/>
      <c r="F49" s="39"/>
      <c r="H49" s="412"/>
      <c r="I49" s="434"/>
      <c r="J49" s="434"/>
      <c r="K49" s="434"/>
      <c r="L49" s="434"/>
      <c r="M49" s="434"/>
      <c r="N49" s="434"/>
      <c r="O49" s="448"/>
      <c r="P49" s="448"/>
      <c r="Q49" s="448"/>
      <c r="S49" s="43"/>
    </row>
    <row r="50" spans="1:19" ht="16" customHeight="1" x14ac:dyDescent="0.2">
      <c r="A50" s="42"/>
      <c r="B50" s="41"/>
      <c r="C50" s="414" t="str">
        <f>'11. Policies &amp; Procedures'!H12</f>
        <v>✗</v>
      </c>
      <c r="D50" s="418" t="s">
        <v>134</v>
      </c>
      <c r="E50" s="418"/>
      <c r="F50" s="410" t="str">
        <f>CONCATENATE("completed: ",7-'11. Policies &amp; Procedures'!H85,"/7")</f>
        <v>completed: 0/7</v>
      </c>
      <c r="I50" s="476" t="s">
        <v>173</v>
      </c>
      <c r="J50" s="476"/>
      <c r="K50" s="476"/>
      <c r="L50" s="476"/>
      <c r="M50" s="476"/>
      <c r="S50" s="43"/>
    </row>
    <row r="51" spans="1:19" ht="16" customHeight="1" x14ac:dyDescent="0.2">
      <c r="A51" s="42"/>
      <c r="B51" s="274"/>
      <c r="C51" s="415"/>
      <c r="D51" s="419"/>
      <c r="E51" s="419"/>
      <c r="F51" s="411"/>
      <c r="H51" s="49"/>
      <c r="I51" s="477"/>
      <c r="J51" s="477"/>
      <c r="K51" s="477"/>
      <c r="L51" s="477"/>
      <c r="M51" s="477"/>
      <c r="N51" s="49"/>
      <c r="O51" s="49"/>
      <c r="P51" s="49"/>
      <c r="Q51" s="49"/>
      <c r="S51" s="43"/>
    </row>
    <row r="52" spans="1:19" ht="16" customHeight="1" x14ac:dyDescent="0.2">
      <c r="A52" s="42"/>
      <c r="B52" s="41"/>
      <c r="C52" s="416"/>
      <c r="D52" s="420"/>
      <c r="E52" s="420"/>
      <c r="F52" s="276"/>
      <c r="H52" s="412" t="str">
        <f>IF(R54=FALSE,"✗",IF(R55=TRUE,"✓","✗"))</f>
        <v>✗</v>
      </c>
      <c r="I52" s="434" t="s">
        <v>204</v>
      </c>
      <c r="J52" s="434"/>
      <c r="K52" s="434"/>
      <c r="L52" s="434"/>
      <c r="M52" s="434"/>
      <c r="N52" s="434"/>
      <c r="O52" s="282"/>
      <c r="P52" s="282"/>
      <c r="Q52" s="282"/>
      <c r="S52" s="43"/>
    </row>
    <row r="53" spans="1:19" ht="16" customHeight="1" x14ac:dyDescent="0.2">
      <c r="A53" s="42"/>
      <c r="B53" s="41"/>
      <c r="C53" s="272"/>
      <c r="F53" s="39"/>
      <c r="H53" s="412"/>
      <c r="I53" s="434"/>
      <c r="J53" s="434"/>
      <c r="K53" s="434"/>
      <c r="L53" s="434"/>
      <c r="M53" s="434"/>
      <c r="N53" s="434"/>
      <c r="O53" s="449" t="s">
        <v>170</v>
      </c>
      <c r="P53" s="450"/>
      <c r="Q53" s="450"/>
      <c r="R53" s="22" t="s">
        <v>171</v>
      </c>
      <c r="S53" s="43"/>
    </row>
    <row r="54" spans="1:19" ht="16" customHeight="1" x14ac:dyDescent="0.2">
      <c r="A54" s="42"/>
      <c r="B54" s="41"/>
      <c r="C54" s="414" t="str">
        <f>'12. Dedicated Personnel'!H12</f>
        <v>✗</v>
      </c>
      <c r="D54" s="423" t="s">
        <v>150</v>
      </c>
      <c r="E54" s="423"/>
      <c r="F54" s="410" t="str">
        <f>CONCATENATE("completed: ",4-'12. Dedicated Personnel'!H71,"/4")</f>
        <v>completed: 0/4</v>
      </c>
      <c r="H54" s="412"/>
      <c r="I54" s="434"/>
      <c r="J54" s="434"/>
      <c r="K54" s="434"/>
      <c r="L54" s="434"/>
      <c r="M54" s="434"/>
      <c r="N54" s="434"/>
      <c r="O54" s="450"/>
      <c r="P54" s="450"/>
      <c r="Q54" s="450"/>
      <c r="R54" s="23" t="b">
        <f>ISNUMBER(SEARCH(R53,O53))</f>
        <v>1</v>
      </c>
      <c r="S54" s="43"/>
    </row>
    <row r="55" spans="1:19" ht="16" customHeight="1" x14ac:dyDescent="0.2">
      <c r="A55" s="42"/>
      <c r="B55" s="274"/>
      <c r="C55" s="415"/>
      <c r="D55" s="424"/>
      <c r="E55" s="424"/>
      <c r="F55" s="411"/>
      <c r="H55" s="412"/>
      <c r="I55" s="434"/>
      <c r="J55" s="434"/>
      <c r="K55" s="434"/>
      <c r="L55" s="434"/>
      <c r="M55" s="434"/>
      <c r="N55" s="434"/>
      <c r="O55" s="450"/>
      <c r="P55" s="450"/>
      <c r="Q55" s="450"/>
      <c r="R55" s="23" t="b">
        <v>0</v>
      </c>
      <c r="S55" s="43"/>
    </row>
    <row r="56" spans="1:19" ht="16" customHeight="1" x14ac:dyDescent="0.2">
      <c r="A56" s="42"/>
      <c r="B56" s="41"/>
      <c r="C56" s="416"/>
      <c r="D56" s="425"/>
      <c r="E56" s="425"/>
      <c r="F56" s="276"/>
      <c r="H56" s="412"/>
      <c r="I56" s="434"/>
      <c r="J56" s="434"/>
      <c r="K56" s="434"/>
      <c r="L56" s="434"/>
      <c r="M56" s="434"/>
      <c r="N56" s="434"/>
      <c r="O56" s="448" t="str">
        <f>IF(R55=FALSE,"     Confirm evidence link",IF(R54=FALSE,"     Please insert link above","     Evidence link confirmed"))</f>
        <v xml:space="preserve">     Confirm evidence link</v>
      </c>
      <c r="P56" s="448"/>
      <c r="Q56" s="448"/>
      <c r="S56" s="43"/>
    </row>
    <row r="57" spans="1:19" ht="10" customHeight="1" x14ac:dyDescent="0.2">
      <c r="A57" s="42"/>
      <c r="B57" s="41"/>
      <c r="C57" s="272"/>
      <c r="F57" s="39"/>
      <c r="I57" s="434"/>
      <c r="J57" s="434"/>
      <c r="K57" s="434"/>
      <c r="L57" s="434"/>
      <c r="M57" s="434"/>
      <c r="N57" s="434"/>
      <c r="O57" s="448"/>
      <c r="P57" s="448"/>
      <c r="Q57" s="448"/>
      <c r="S57" s="43"/>
    </row>
    <row r="58" spans="1:19" ht="2" customHeight="1" x14ac:dyDescent="0.2">
      <c r="A58" s="42"/>
      <c r="B58" s="41"/>
      <c r="C58" s="414" t="str">
        <f>'13. Recognition of Customary'!H12</f>
        <v>✗</v>
      </c>
      <c r="D58" s="417" t="s">
        <v>181</v>
      </c>
      <c r="E58" s="418"/>
      <c r="F58" s="421" t="str">
        <f>CONCATENATE("completed: ",3-'13. Recognition of Customary'!H65,"/3")</f>
        <v>completed: 0/3</v>
      </c>
      <c r="I58" s="434"/>
      <c r="J58" s="434"/>
      <c r="K58" s="434"/>
      <c r="L58" s="434"/>
      <c r="M58" s="434"/>
      <c r="N58" s="434"/>
      <c r="S58" s="43"/>
    </row>
    <row r="59" spans="1:19" ht="16" customHeight="1" x14ac:dyDescent="0.2">
      <c r="A59" s="42"/>
      <c r="B59" s="274"/>
      <c r="C59" s="415"/>
      <c r="D59" s="419"/>
      <c r="E59" s="419"/>
      <c r="F59" s="422"/>
      <c r="I59" s="476" t="s">
        <v>173</v>
      </c>
      <c r="J59" s="476"/>
      <c r="K59" s="476"/>
      <c r="L59" s="476"/>
      <c r="M59" s="476"/>
      <c r="S59" s="43"/>
    </row>
    <row r="60" spans="1:19" ht="16" customHeight="1" x14ac:dyDescent="0.2">
      <c r="C60" s="416"/>
      <c r="D60" s="420"/>
      <c r="E60" s="420"/>
      <c r="F60" s="478"/>
      <c r="H60" s="49"/>
      <c r="I60" s="477"/>
      <c r="J60" s="477"/>
      <c r="K60" s="477"/>
      <c r="L60" s="477"/>
      <c r="M60" s="477"/>
      <c r="N60" s="49"/>
      <c r="O60" s="49"/>
      <c r="P60" s="49"/>
      <c r="Q60" s="49"/>
      <c r="S60" s="43"/>
    </row>
    <row r="61" spans="1:19" ht="16" customHeight="1" x14ac:dyDescent="0.2">
      <c r="A61" s="42"/>
      <c r="S61" s="43"/>
    </row>
    <row r="62" spans="1:19" ht="16" customHeight="1" x14ac:dyDescent="0.2">
      <c r="A62" s="42"/>
      <c r="H62" s="412" t="str">
        <f>IF(R64=FALSE,"✗",IF(R65=TRUE,"✓","✗"))</f>
        <v>✗</v>
      </c>
      <c r="I62" s="434" t="s">
        <v>205</v>
      </c>
      <c r="J62" s="434"/>
      <c r="K62" s="434"/>
      <c r="L62" s="434"/>
      <c r="M62" s="434"/>
      <c r="N62" s="434"/>
      <c r="O62" s="282"/>
      <c r="P62" s="282"/>
      <c r="Q62" s="282"/>
      <c r="S62" s="43"/>
    </row>
    <row r="63" spans="1:19" ht="16" customHeight="1" x14ac:dyDescent="0.2">
      <c r="A63" s="42"/>
      <c r="H63" s="412"/>
      <c r="I63" s="434"/>
      <c r="J63" s="434"/>
      <c r="K63" s="434"/>
      <c r="L63" s="434"/>
      <c r="M63" s="434"/>
      <c r="N63" s="434"/>
      <c r="O63" s="449" t="s">
        <v>170</v>
      </c>
      <c r="P63" s="450"/>
      <c r="Q63" s="450"/>
      <c r="R63" s="22" t="s">
        <v>171</v>
      </c>
      <c r="S63" s="43"/>
    </row>
    <row r="64" spans="1:19" ht="16" customHeight="1" x14ac:dyDescent="0.2">
      <c r="A64" s="42"/>
      <c r="H64" s="412"/>
      <c r="I64" s="434"/>
      <c r="J64" s="434"/>
      <c r="K64" s="434"/>
      <c r="L64" s="434"/>
      <c r="M64" s="434"/>
      <c r="N64" s="434"/>
      <c r="O64" s="450"/>
      <c r="P64" s="450"/>
      <c r="Q64" s="450"/>
      <c r="R64" s="23" t="b">
        <f>ISNUMBER(SEARCH(R63,O63))</f>
        <v>1</v>
      </c>
      <c r="S64" s="43"/>
    </row>
    <row r="65" spans="1:19" ht="16" customHeight="1" thickBot="1" x14ac:dyDescent="0.25">
      <c r="A65" s="42"/>
      <c r="H65" s="412"/>
      <c r="I65" s="434"/>
      <c r="J65" s="434"/>
      <c r="K65" s="434"/>
      <c r="L65" s="434"/>
      <c r="M65" s="434"/>
      <c r="N65" s="434"/>
      <c r="O65" s="450"/>
      <c r="P65" s="450"/>
      <c r="Q65" s="450"/>
      <c r="R65" s="23" t="b">
        <v>0</v>
      </c>
      <c r="S65" s="43"/>
    </row>
    <row r="66" spans="1:19" ht="16" customHeight="1" x14ac:dyDescent="0.2">
      <c r="A66" s="42"/>
      <c r="H66" s="412"/>
      <c r="I66" s="434"/>
      <c r="J66" s="434"/>
      <c r="K66" s="434"/>
      <c r="L66" s="434"/>
      <c r="M66" s="434"/>
      <c r="N66" s="434"/>
      <c r="O66" s="475" t="str">
        <f>IF(R65=FALSE,"     Confirm evidence link",IF(R64=FALSE,"     Please insert link above","     Evidence link confirmed"))</f>
        <v xml:space="preserve">     Confirm evidence link</v>
      </c>
      <c r="P66" s="475"/>
      <c r="Q66" s="475"/>
      <c r="S66" s="43"/>
    </row>
    <row r="67" spans="1:19" ht="16" customHeight="1" x14ac:dyDescent="0.2">
      <c r="A67" s="42"/>
      <c r="I67" s="434"/>
      <c r="J67" s="434"/>
      <c r="K67" s="434"/>
      <c r="L67" s="434"/>
      <c r="M67" s="434"/>
      <c r="N67" s="434"/>
      <c r="O67" s="448"/>
      <c r="P67" s="448"/>
      <c r="Q67" s="448"/>
      <c r="S67" s="43"/>
    </row>
    <row r="68" spans="1:19" ht="16" customHeight="1" x14ac:dyDescent="0.2">
      <c r="A68" s="42"/>
      <c r="I68" s="434"/>
      <c r="J68" s="434"/>
      <c r="K68" s="434"/>
      <c r="L68" s="434"/>
      <c r="M68" s="434"/>
      <c r="N68" s="434"/>
      <c r="S68" s="43"/>
    </row>
    <row r="69" spans="1:19" ht="16" customHeight="1" x14ac:dyDescent="0.2">
      <c r="A69" s="42"/>
      <c r="I69" s="476" t="s">
        <v>173</v>
      </c>
      <c r="J69" s="476"/>
      <c r="K69" s="476"/>
      <c r="L69" s="476"/>
      <c r="M69" s="476"/>
      <c r="S69" s="43"/>
    </row>
    <row r="70" spans="1:19" ht="16" customHeight="1" x14ac:dyDescent="0.2">
      <c r="A70" s="42"/>
      <c r="H70" s="49"/>
      <c r="I70" s="477"/>
      <c r="J70" s="477"/>
      <c r="K70" s="477"/>
      <c r="L70" s="477"/>
      <c r="M70" s="477"/>
      <c r="N70" s="49"/>
      <c r="O70" s="49"/>
      <c r="P70" s="49"/>
      <c r="Q70" s="49"/>
      <c r="S70" s="43"/>
    </row>
    <row r="71" spans="1:19" ht="16" customHeight="1" x14ac:dyDescent="0.2">
      <c r="A71" s="42"/>
      <c r="S71" s="43"/>
    </row>
    <row r="72" spans="1:19" ht="16" customHeight="1" x14ac:dyDescent="0.2">
      <c r="A72" s="42"/>
      <c r="S72" s="43"/>
    </row>
    <row r="73" spans="1:19" ht="16" hidden="1" customHeight="1" x14ac:dyDescent="0.2">
      <c r="A73" s="42"/>
      <c r="S73" s="43"/>
    </row>
    <row r="74" spans="1:19" ht="16" hidden="1" customHeight="1" x14ac:dyDescent="0.2">
      <c r="A74" s="42"/>
      <c r="S74" s="43"/>
    </row>
    <row r="75" spans="1:19" ht="16" hidden="1" customHeight="1" x14ac:dyDescent="0.2">
      <c r="A75" s="42"/>
      <c r="H75" s="72">
        <f>COUNTIF(H24:H71,"✗")</f>
        <v>6</v>
      </c>
      <c r="I75" s="23" t="s">
        <v>189</v>
      </c>
      <c r="S75" s="43"/>
    </row>
    <row r="76" spans="1:19" ht="16" hidden="1" customHeight="1" x14ac:dyDescent="0.2">
      <c r="A76" s="42"/>
      <c r="S76" s="43"/>
    </row>
    <row r="77" spans="1:19" ht="16" hidden="1" customHeight="1" x14ac:dyDescent="0.2">
      <c r="A77" s="42"/>
      <c r="S77" s="43"/>
    </row>
    <row r="78" spans="1:19" ht="16" hidden="1" customHeight="1" x14ac:dyDescent="0.2">
      <c r="A78" s="42"/>
      <c r="S78" s="43"/>
    </row>
    <row r="79" spans="1:19" ht="16" hidden="1" customHeight="1" x14ac:dyDescent="0.2">
      <c r="A79" s="42"/>
      <c r="S79" s="43"/>
    </row>
    <row r="80" spans="1:19" ht="16" hidden="1" customHeight="1" x14ac:dyDescent="0.2">
      <c r="A80" s="42"/>
      <c r="S80" s="43"/>
    </row>
    <row r="81" spans="1:19" ht="16" hidden="1" customHeight="1" x14ac:dyDescent="0.2">
      <c r="A81" s="42"/>
      <c r="S81" s="43"/>
    </row>
    <row r="82" spans="1:19" ht="16" hidden="1" customHeight="1" x14ac:dyDescent="0.2">
      <c r="A82" s="42"/>
      <c r="S82" s="43"/>
    </row>
    <row r="83" spans="1:19" hidden="1" x14ac:dyDescent="0.2">
      <c r="A83" s="42"/>
      <c r="S83" s="43"/>
    </row>
    <row r="84" spans="1:19" hidden="1" x14ac:dyDescent="0.2">
      <c r="A84" s="42"/>
      <c r="S84" s="43"/>
    </row>
    <row r="85" spans="1:19" hidden="1" x14ac:dyDescent="0.2">
      <c r="A85" s="42"/>
      <c r="S85" s="43"/>
    </row>
    <row r="86" spans="1:19" hidden="1" x14ac:dyDescent="0.2">
      <c r="A86" s="42"/>
      <c r="S86" s="43"/>
    </row>
    <row r="87" spans="1:19" hidden="1" x14ac:dyDescent="0.2">
      <c r="A87" s="42"/>
      <c r="S87" s="43"/>
    </row>
    <row r="88" spans="1:19" hidden="1" x14ac:dyDescent="0.2">
      <c r="A88" s="42"/>
      <c r="S88" s="43"/>
    </row>
    <row r="89" spans="1:19" hidden="1" x14ac:dyDescent="0.2">
      <c r="A89" s="42"/>
      <c r="S89" s="43"/>
    </row>
    <row r="90" spans="1:19" hidden="1" x14ac:dyDescent="0.2">
      <c r="A90" s="42"/>
      <c r="S90" s="43"/>
    </row>
    <row r="91" spans="1:19" hidden="1" x14ac:dyDescent="0.2">
      <c r="A91" s="42"/>
      <c r="S91" s="43"/>
    </row>
    <row r="92" spans="1:19" hidden="1" x14ac:dyDescent="0.2">
      <c r="A92" s="42"/>
      <c r="S92" s="43"/>
    </row>
    <row r="93" spans="1:19" hidden="1" x14ac:dyDescent="0.2">
      <c r="A93" s="42"/>
      <c r="S93" s="43"/>
    </row>
    <row r="94" spans="1:19" hidden="1" x14ac:dyDescent="0.2">
      <c r="A94" s="42"/>
      <c r="S94" s="43"/>
    </row>
    <row r="95" spans="1:19" hidden="1" x14ac:dyDescent="0.2">
      <c r="A95" s="42"/>
      <c r="S95" s="43"/>
    </row>
    <row r="96" spans="1:19" hidden="1" x14ac:dyDescent="0.2">
      <c r="A96" s="42"/>
      <c r="S96" s="43"/>
    </row>
    <row r="97" spans="1:19" hidden="1" x14ac:dyDescent="0.2">
      <c r="A97" s="42"/>
      <c r="S97" s="43"/>
    </row>
    <row r="98" spans="1:19" hidden="1" x14ac:dyDescent="0.2">
      <c r="A98" s="42"/>
      <c r="S98" s="43"/>
    </row>
    <row r="99" spans="1:19" hidden="1" x14ac:dyDescent="0.2">
      <c r="A99" s="42"/>
      <c r="S99" s="43"/>
    </row>
    <row r="100" spans="1:19" hidden="1" x14ac:dyDescent="0.2">
      <c r="A100" s="42"/>
      <c r="S100" s="43"/>
    </row>
    <row r="101" spans="1:19" hidden="1" x14ac:dyDescent="0.2">
      <c r="A101" s="42"/>
      <c r="S101" s="43"/>
    </row>
    <row r="102" spans="1:19" hidden="1" x14ac:dyDescent="0.2">
      <c r="A102" s="42"/>
      <c r="S102" s="43"/>
    </row>
    <row r="103" spans="1:19" hidden="1" x14ac:dyDescent="0.2">
      <c r="A103" s="42"/>
      <c r="S103" s="43"/>
    </row>
    <row r="104" spans="1:19" hidden="1" x14ac:dyDescent="0.2">
      <c r="A104" s="42"/>
      <c r="S104" s="43"/>
    </row>
    <row r="105" spans="1:19" hidden="1" x14ac:dyDescent="0.2">
      <c r="A105" s="42"/>
      <c r="S105" s="43"/>
    </row>
    <row r="106" spans="1:19" hidden="1" x14ac:dyDescent="0.2">
      <c r="A106" s="42"/>
      <c r="S106" s="43"/>
    </row>
    <row r="107" spans="1:19" hidden="1" x14ac:dyDescent="0.2">
      <c r="A107" s="42"/>
      <c r="S107" s="43"/>
    </row>
    <row r="108" spans="1:19" hidden="1" x14ac:dyDescent="0.2">
      <c r="A108" s="42"/>
      <c r="S108" s="43"/>
    </row>
    <row r="109" spans="1:19" hidden="1" x14ac:dyDescent="0.2">
      <c r="A109" s="42"/>
      <c r="S109" s="43"/>
    </row>
    <row r="110" spans="1:19" hidden="1" x14ac:dyDescent="0.2">
      <c r="A110" s="42"/>
      <c r="S110" s="43"/>
    </row>
    <row r="111" spans="1:19" hidden="1" x14ac:dyDescent="0.2">
      <c r="A111" s="42"/>
      <c r="S111" s="43"/>
    </row>
    <row r="112" spans="1:19" hidden="1" x14ac:dyDescent="0.2">
      <c r="A112" s="42"/>
      <c r="S112" s="43"/>
    </row>
    <row r="113" spans="1:19" hidden="1" x14ac:dyDescent="0.2">
      <c r="A113" s="42"/>
      <c r="S113" s="43"/>
    </row>
    <row r="114" spans="1:19" hidden="1" x14ac:dyDescent="0.2">
      <c r="A114" s="42"/>
      <c r="S114" s="43"/>
    </row>
    <row r="115" spans="1:19" hidden="1" x14ac:dyDescent="0.2">
      <c r="A115" s="42"/>
      <c r="S115" s="43"/>
    </row>
    <row r="116" spans="1:19" hidden="1" x14ac:dyDescent="0.2">
      <c r="A116" s="42"/>
      <c r="S116" s="43"/>
    </row>
    <row r="117" spans="1:19" hidden="1" x14ac:dyDescent="0.2">
      <c r="A117" s="42"/>
      <c r="S117" s="43"/>
    </row>
    <row r="118" spans="1:19" hidden="1" x14ac:dyDescent="0.2">
      <c r="A118" s="42"/>
      <c r="S118" s="43"/>
    </row>
    <row r="119" spans="1:19" hidden="1" x14ac:dyDescent="0.2">
      <c r="A119" s="42"/>
      <c r="S119" s="43"/>
    </row>
    <row r="120" spans="1:19" hidden="1" x14ac:dyDescent="0.2">
      <c r="A120" s="42"/>
      <c r="S120" s="43"/>
    </row>
    <row r="121" spans="1:19" hidden="1" x14ac:dyDescent="0.2">
      <c r="A121" s="42"/>
      <c r="S121" s="43"/>
    </row>
    <row r="122" spans="1:19" hidden="1" x14ac:dyDescent="0.2">
      <c r="A122" s="42"/>
      <c r="S122" s="43"/>
    </row>
    <row r="123" spans="1:19" hidden="1" x14ac:dyDescent="0.2">
      <c r="A123" s="42"/>
      <c r="S123" s="43"/>
    </row>
    <row r="124" spans="1:19" hidden="1" x14ac:dyDescent="0.2">
      <c r="A124" s="42"/>
      <c r="S124" s="43"/>
    </row>
    <row r="125" spans="1:19" hidden="1" x14ac:dyDescent="0.2">
      <c r="A125" s="42"/>
      <c r="S125" s="43"/>
    </row>
  </sheetData>
  <mergeCells count="78">
    <mergeCell ref="I69:M70"/>
    <mergeCell ref="H62:H66"/>
    <mergeCell ref="I62:N68"/>
    <mergeCell ref="H12:H13"/>
    <mergeCell ref="I12:Q13"/>
    <mergeCell ref="O31:Q33"/>
    <mergeCell ref="O34:Q35"/>
    <mergeCell ref="I15:Q16"/>
    <mergeCell ref="I17:Q19"/>
    <mergeCell ref="O53:Q55"/>
    <mergeCell ref="O45:Q47"/>
    <mergeCell ref="O48:Q49"/>
    <mergeCell ref="O56:Q57"/>
    <mergeCell ref="I59:M60"/>
    <mergeCell ref="I52:N58"/>
    <mergeCell ref="I45:N49"/>
    <mergeCell ref="Y4:Y5"/>
    <mergeCell ref="E6:F7"/>
    <mergeCell ref="G6:H7"/>
    <mergeCell ref="I6:K7"/>
    <mergeCell ref="L6:N7"/>
    <mergeCell ref="O1:P2"/>
    <mergeCell ref="E2:I3"/>
    <mergeCell ref="O3:P4"/>
    <mergeCell ref="V4:V6"/>
    <mergeCell ref="W4:X6"/>
    <mergeCell ref="C18:C20"/>
    <mergeCell ref="D18:E20"/>
    <mergeCell ref="C34:C36"/>
    <mergeCell ref="D34:E36"/>
    <mergeCell ref="I34:M35"/>
    <mergeCell ref="C22:C24"/>
    <mergeCell ref="D22:E24"/>
    <mergeCell ref="H22:Q22"/>
    <mergeCell ref="H24:H28"/>
    <mergeCell ref="I24:N26"/>
    <mergeCell ref="C26:C28"/>
    <mergeCell ref="D26:E28"/>
    <mergeCell ref="I27:M28"/>
    <mergeCell ref="O24:Q26"/>
    <mergeCell ref="O27:Q28"/>
    <mergeCell ref="F18:F19"/>
    <mergeCell ref="O38:Q40"/>
    <mergeCell ref="O41:Q42"/>
    <mergeCell ref="D30:E32"/>
    <mergeCell ref="H31:H35"/>
    <mergeCell ref="I38:N40"/>
    <mergeCell ref="I41:M42"/>
    <mergeCell ref="I31:N33"/>
    <mergeCell ref="C30:C32"/>
    <mergeCell ref="C42:C44"/>
    <mergeCell ref="D42:E44"/>
    <mergeCell ref="C46:C48"/>
    <mergeCell ref="D46:E48"/>
    <mergeCell ref="C38:C40"/>
    <mergeCell ref="D38:E40"/>
    <mergeCell ref="F22:F23"/>
    <mergeCell ref="F26:F27"/>
    <mergeCell ref="F30:F31"/>
    <mergeCell ref="F34:F35"/>
    <mergeCell ref="H52:H56"/>
    <mergeCell ref="H38:H42"/>
    <mergeCell ref="H45:H49"/>
    <mergeCell ref="F38:F39"/>
    <mergeCell ref="F42:F43"/>
    <mergeCell ref="F46:F47"/>
    <mergeCell ref="O66:Q67"/>
    <mergeCell ref="O63:Q65"/>
    <mergeCell ref="D58:E60"/>
    <mergeCell ref="C50:C52"/>
    <mergeCell ref="D50:E52"/>
    <mergeCell ref="F50:F51"/>
    <mergeCell ref="C54:C56"/>
    <mergeCell ref="D54:E56"/>
    <mergeCell ref="F54:F55"/>
    <mergeCell ref="C58:C60"/>
    <mergeCell ref="I50:M51"/>
    <mergeCell ref="F58:F60"/>
  </mergeCells>
  <conditionalFormatting sqref="H24">
    <cfRule type="beginsWith" dxfId="570" priority="78" operator="beginsWith" text="&quot;Upload&quot;">
      <formula>LEFT(H24,LEN("""Upload"""))="""Upload"""</formula>
    </cfRule>
    <cfRule type="beginsWith" dxfId="569" priority="79" stopIfTrue="1" operator="beginsWith" text="&quot;Upload&quot;">
      <formula>LEFT(H24,LEN("""Upload"""))="""Upload"""</formula>
    </cfRule>
  </conditionalFormatting>
  <conditionalFormatting sqref="H12:H13">
    <cfRule type="containsText" dxfId="568" priority="77" operator="containsText" text="✗">
      <formula>NOT(ISERROR(SEARCH("✗",H12)))</formula>
    </cfRule>
  </conditionalFormatting>
  <conditionalFormatting sqref="H31">
    <cfRule type="beginsWith" dxfId="567" priority="62" operator="beginsWith" text="&quot;Upload&quot;">
      <formula>LEFT(H31,LEN("""Upload"""))="""Upload"""</formula>
    </cfRule>
    <cfRule type="beginsWith" dxfId="566" priority="63" stopIfTrue="1" operator="beginsWith" text="&quot;Upload&quot;">
      <formula>LEFT(H31,LEN("""Upload"""))="""Upload"""</formula>
    </cfRule>
  </conditionalFormatting>
  <conditionalFormatting sqref="H38">
    <cfRule type="beginsWith" dxfId="565" priority="60" operator="beginsWith" text="&quot;Upload&quot;">
      <formula>LEFT(H38,LEN("""Upload"""))="""Upload"""</formula>
    </cfRule>
    <cfRule type="beginsWith" dxfId="564" priority="61" stopIfTrue="1" operator="beginsWith" text="&quot;Upload&quot;">
      <formula>LEFT(H38,LEN("""Upload"""))="""Upload"""</formula>
    </cfRule>
  </conditionalFormatting>
  <conditionalFormatting sqref="H45">
    <cfRule type="beginsWith" dxfId="563" priority="58" operator="beginsWith" text="&quot;Upload&quot;">
      <formula>LEFT(H45,LEN("""Upload"""))="""Upload"""</formula>
    </cfRule>
    <cfRule type="beginsWith" dxfId="562" priority="59" stopIfTrue="1" operator="beginsWith" text="&quot;Upload&quot;">
      <formula>LEFT(H45,LEN("""Upload"""))="""Upload"""</formula>
    </cfRule>
  </conditionalFormatting>
  <conditionalFormatting sqref="H52">
    <cfRule type="beginsWith" dxfId="561" priority="54" operator="beginsWith" text="&quot;Upload&quot;">
      <formula>LEFT(H52,LEN("""Upload"""))="""Upload"""</formula>
    </cfRule>
    <cfRule type="beginsWith" dxfId="560" priority="55" stopIfTrue="1" operator="beginsWith" text="&quot;Upload&quot;">
      <formula>LEFT(H52,LEN("""Upload"""))="""Upload"""</formula>
    </cfRule>
  </conditionalFormatting>
  <conditionalFormatting sqref="V4">
    <cfRule type="containsText" dxfId="559" priority="24" operator="containsText" text="✗">
      <formula>NOT(ISERROR(SEARCH("✗",V4)))</formula>
    </cfRule>
  </conditionalFormatting>
  <conditionalFormatting sqref="V8">
    <cfRule type="containsText" dxfId="558" priority="23" operator="containsText" text="✗">
      <formula>NOT(ISERROR(SEARCH("✗",V8)))</formula>
    </cfRule>
  </conditionalFormatting>
  <conditionalFormatting sqref="H62">
    <cfRule type="beginsWith" dxfId="557" priority="21" operator="beginsWith" text="&quot;Upload&quot;">
      <formula>LEFT(H62,LEN("""Upload"""))="""Upload"""</formula>
    </cfRule>
    <cfRule type="beginsWith" dxfId="556" priority="22" stopIfTrue="1" operator="beginsWith" text="&quot;Upload&quot;">
      <formula>LEFT(H62,LEN("""Upload"""))="""Upload"""</formula>
    </cfRule>
  </conditionalFormatting>
  <conditionalFormatting sqref="C18">
    <cfRule type="containsText" dxfId="555" priority="19" operator="containsText" text="✗">
      <formula>NOT(ISERROR(SEARCH("✗",C18)))</formula>
    </cfRule>
  </conditionalFormatting>
  <conditionalFormatting sqref="C22">
    <cfRule type="containsText" dxfId="554" priority="18" operator="containsText" text="✗">
      <formula>NOT(ISERROR(SEARCH("✗",C22)))</formula>
    </cfRule>
  </conditionalFormatting>
  <conditionalFormatting sqref="C26">
    <cfRule type="containsText" dxfId="553" priority="17" operator="containsText" text="✗">
      <formula>NOT(ISERROR(SEARCH("✗",C26)))</formula>
    </cfRule>
  </conditionalFormatting>
  <conditionalFormatting sqref="C30">
    <cfRule type="containsText" dxfId="552" priority="16" operator="containsText" text="✗">
      <formula>NOT(ISERROR(SEARCH("✗",C30)))</formula>
    </cfRule>
  </conditionalFormatting>
  <conditionalFormatting sqref="C34">
    <cfRule type="containsText" dxfId="551" priority="15" operator="containsText" text="✗">
      <formula>NOT(ISERROR(SEARCH("✗",C34)))</formula>
    </cfRule>
  </conditionalFormatting>
  <conditionalFormatting sqref="C38">
    <cfRule type="containsText" dxfId="550" priority="14" operator="containsText" text="✗">
      <formula>NOT(ISERROR(SEARCH("✗",C38)))</formula>
    </cfRule>
  </conditionalFormatting>
  <conditionalFormatting sqref="C42">
    <cfRule type="containsText" dxfId="549" priority="13" operator="containsText" text="✗">
      <formula>NOT(ISERROR(SEARCH("✗",C42)))</formula>
    </cfRule>
  </conditionalFormatting>
  <conditionalFormatting sqref="C46">
    <cfRule type="containsText" dxfId="548" priority="12" operator="containsText" text="✗">
      <formula>NOT(ISERROR(SEARCH("✗",C46)))</formula>
    </cfRule>
  </conditionalFormatting>
  <conditionalFormatting sqref="C50">
    <cfRule type="containsText" dxfId="547" priority="11" operator="containsText" text="✗">
      <formula>NOT(ISERROR(SEARCH("✗",C50)))</formula>
    </cfRule>
  </conditionalFormatting>
  <conditionalFormatting sqref="C54">
    <cfRule type="containsText" dxfId="546" priority="10" operator="containsText" text="✗">
      <formula>NOT(ISERROR(SEARCH("✗",C54)))</formula>
    </cfRule>
  </conditionalFormatting>
  <conditionalFormatting sqref="C58">
    <cfRule type="containsText" dxfId="545" priority="9" operator="containsText" text="✗">
      <formula>NOT(ISERROR(SEARCH("✗",C58)))</formula>
    </cfRule>
  </conditionalFormatting>
  <hyperlinks>
    <hyperlink ref="W4:X6" location="'PC - Community Representation'!A1" display="Community Representation " xr:uid="{6408CC1C-EAF6-7749-AF44-143AE47FD47F}"/>
    <hyperlink ref="D18:E20" location="'3. Community Representation'!A1" display="Community Representation " xr:uid="{A9D75F6E-DB68-D44F-821A-C1BC9E2F7E19}"/>
    <hyperlink ref="D22:E24" location="'4.  Gender'!A1" display="Gender " xr:uid="{BD1CB071-135C-1644-B293-7E92F4423BBA}"/>
    <hyperlink ref="D26:E28" location="'5. Marginalized &amp; Vulnerable'!A1" display="'5. Marginalized &amp; Vulnerable'!A1" xr:uid="{A595730B-3CBF-7049-A3BB-4D3FFF87DCE7}"/>
    <hyperlink ref="D30:E32" location="'6. Institutional Capacity'!A1" display="Institutional Capacity" xr:uid="{F0709A39-D31D-6C48-947B-87E432C029F6}"/>
    <hyperlink ref="D38:E40" location="'8. Multi-Stakeholder Working'!A1" display="'8. Multi-Stakeholder Working'!A1" xr:uid="{B34FBBB2-725C-ED41-B382-EBBB33154517}"/>
    <hyperlink ref="D42:E44" location="'9. Cross-Cultural Understanding'!A1" display="'9. Cross-Cultural Understanding'!A1" xr:uid="{0AA11DAD-DE85-D040-BDD0-582C4296D191}"/>
    <hyperlink ref="D46:E48" location="'10. Collaborative Design'!A1" display="'10. Collaborative Design'!A1" xr:uid="{EA950530-4EFE-5643-9212-42596D5BDC7E}"/>
    <hyperlink ref="D54:E56" location="'12. Dedicated Personnel'!A1" display="Dedicated Personnel" xr:uid="{5F3452E9-3A9E-9A4E-9FDA-91D862E68395}"/>
    <hyperlink ref="D58:E60" location="'13. Recognition of Customary'!A1" display="'13. Recognition of Customary'!A1" xr:uid="{41786188-A749-D24D-9465-E53D5B92D6CB}"/>
    <hyperlink ref="D50:E51" location="'11. Policies &amp; Procedures'!A1" display="Policies &amp; Procedures" xr:uid="{59364F61-5BFB-E140-A7BF-327BFB1E3DC4}"/>
    <hyperlink ref="E6:F7" location="'1. Start Page'!A1" display="Overview" xr:uid="{D1A6246C-C202-E047-B6BF-07DD2DBFE11A}"/>
    <hyperlink ref="I6:K7" location="'14. Prerequisite Steps 1-3'!A1" display="Prerequisites" xr:uid="{8F278380-3987-B54B-856E-FECF1B261BE1}"/>
    <hyperlink ref="G6:H7" location="'2. Enabling Conditions Overview'!A1" display="Enabling Conditions" xr:uid="{B587D306-4207-9145-B7BB-578CECB9FB0E}"/>
    <hyperlink ref="L6:N7" location="'15. Step 4. Consideration'!A1" display="Implementation" xr:uid="{212F96E7-5750-674A-A823-270B26A72682}"/>
    <hyperlink ref="D34:E36" location="'7. Technical Capacity'!A1" display="Technical Capacity" xr:uid="{3BC8C190-4ED7-8443-8106-7D2D20920442}"/>
    <hyperlink ref="I27:M28" location="'Further Information'!B150" display="See here for further information and resources" xr:uid="{B8ACD40D-384D-4318-A7A5-F1CBC9BACEB1}"/>
    <hyperlink ref="I34:M35" location="'Further Information'!B150" display="See here for further information and resources" xr:uid="{1C5B4DCA-5F37-4F84-BE7F-A0CB0DA933AD}"/>
    <hyperlink ref="I41:M42" location="'Further Information'!B150" display="See here for further information and resources" xr:uid="{22606417-4075-4F87-8ED2-101309C0D839}"/>
    <hyperlink ref="I50:M51" location="'Further Information'!B150" display="See here for further information and resources" xr:uid="{895EEA91-FB88-4E87-A06E-16C766C53790}"/>
    <hyperlink ref="I59:M60" location="'Further Information'!B150" display="See here for further information and resources" xr:uid="{D32A2692-2ABC-4EAC-8B0D-5AA5CABDC304}"/>
    <hyperlink ref="I69:M70" location="'Further Information'!B150" display="See here for further information and resources" xr:uid="{A5AED862-27D7-4F58-AE47-1D2B7909844B}"/>
    <hyperlink ref="O1:P2" location="'READ FIRST User Guide'!A1" display="User Guide" xr:uid="{F4272B5B-062E-E841-97F6-8A2EF3EC4638}"/>
    <hyperlink ref="O3:P4" location="Glossary!A1" display="Glossary" xr:uid="{D364E774-4336-9142-80EA-E728D9B815EB}"/>
  </hyperlinks>
  <pageMargins left="0.7" right="0.7" top="0.75" bottom="0.75" header="0.3" footer="0.3"/>
  <pageSetup orientation="portrait" horizontalDpi="1200" verticalDpi="1200" r:id="rId1"/>
  <drawing r:id="rId2"/>
  <legacyDrawing r:id="rId3"/>
  <mc:AlternateContent xmlns:mc="http://schemas.openxmlformats.org/markup-compatibility/2006">
    <mc:Choice Requires="x14">
      <controls>
        <mc:AlternateContent xmlns:mc="http://schemas.openxmlformats.org/markup-compatibility/2006">
          <mc:Choice Requires="x14">
            <control shapeId="17416" r:id="rId4" name="Check Box 8">
              <controlPr defaultSize="0" autoFill="0" autoLine="0" autoPict="0">
                <anchor moveWithCells="1">
                  <from>
                    <xdr:col>14</xdr:col>
                    <xdr:colOff>228600</xdr:colOff>
                    <xdr:row>26</xdr:row>
                    <xdr:rowOff>25400</xdr:rowOff>
                  </from>
                  <to>
                    <xdr:col>14</xdr:col>
                    <xdr:colOff>520700</xdr:colOff>
                    <xdr:row>27</xdr:row>
                    <xdr:rowOff>139700</xdr:rowOff>
                  </to>
                </anchor>
              </controlPr>
            </control>
          </mc:Choice>
        </mc:AlternateContent>
        <mc:AlternateContent xmlns:mc="http://schemas.openxmlformats.org/markup-compatibility/2006">
          <mc:Choice Requires="x14">
            <control shapeId="17417" r:id="rId5" name="Check Box 9">
              <controlPr defaultSize="0" autoFill="0" autoLine="0" autoPict="0">
                <anchor moveWithCells="1">
                  <from>
                    <xdr:col>14</xdr:col>
                    <xdr:colOff>228600</xdr:colOff>
                    <xdr:row>33</xdr:row>
                    <xdr:rowOff>25400</xdr:rowOff>
                  </from>
                  <to>
                    <xdr:col>14</xdr:col>
                    <xdr:colOff>520700</xdr:colOff>
                    <xdr:row>34</xdr:row>
                    <xdr:rowOff>139700</xdr:rowOff>
                  </to>
                </anchor>
              </controlPr>
            </control>
          </mc:Choice>
        </mc:AlternateContent>
        <mc:AlternateContent xmlns:mc="http://schemas.openxmlformats.org/markup-compatibility/2006">
          <mc:Choice Requires="x14">
            <control shapeId="17418" r:id="rId6" name="Check Box 10">
              <controlPr defaultSize="0" autoFill="0" autoLine="0" autoPict="0">
                <anchor moveWithCells="1">
                  <from>
                    <xdr:col>14</xdr:col>
                    <xdr:colOff>228600</xdr:colOff>
                    <xdr:row>40</xdr:row>
                    <xdr:rowOff>25400</xdr:rowOff>
                  </from>
                  <to>
                    <xdr:col>14</xdr:col>
                    <xdr:colOff>520700</xdr:colOff>
                    <xdr:row>41</xdr:row>
                    <xdr:rowOff>139700</xdr:rowOff>
                  </to>
                </anchor>
              </controlPr>
            </control>
          </mc:Choice>
        </mc:AlternateContent>
        <mc:AlternateContent xmlns:mc="http://schemas.openxmlformats.org/markup-compatibility/2006">
          <mc:Choice Requires="x14">
            <control shapeId="17419" r:id="rId7" name="Check Box 11">
              <controlPr defaultSize="0" autoFill="0" autoLine="0" autoPict="0">
                <anchor moveWithCells="1">
                  <from>
                    <xdr:col>14</xdr:col>
                    <xdr:colOff>228600</xdr:colOff>
                    <xdr:row>47</xdr:row>
                    <xdr:rowOff>25400</xdr:rowOff>
                  </from>
                  <to>
                    <xdr:col>14</xdr:col>
                    <xdr:colOff>520700</xdr:colOff>
                    <xdr:row>48</xdr:row>
                    <xdr:rowOff>139700</xdr:rowOff>
                  </to>
                </anchor>
              </controlPr>
            </control>
          </mc:Choice>
        </mc:AlternateContent>
        <mc:AlternateContent xmlns:mc="http://schemas.openxmlformats.org/markup-compatibility/2006">
          <mc:Choice Requires="x14">
            <control shapeId="17421" r:id="rId8" name="Check Box 13">
              <controlPr defaultSize="0" autoFill="0" autoLine="0" autoPict="0">
                <anchor moveWithCells="1">
                  <from>
                    <xdr:col>14</xdr:col>
                    <xdr:colOff>228600</xdr:colOff>
                    <xdr:row>55</xdr:row>
                    <xdr:rowOff>25400</xdr:rowOff>
                  </from>
                  <to>
                    <xdr:col>14</xdr:col>
                    <xdr:colOff>520700</xdr:colOff>
                    <xdr:row>57</xdr:row>
                    <xdr:rowOff>12700</xdr:rowOff>
                  </to>
                </anchor>
              </controlPr>
            </control>
          </mc:Choice>
        </mc:AlternateContent>
        <mc:AlternateContent xmlns:mc="http://schemas.openxmlformats.org/markup-compatibility/2006">
          <mc:Choice Requires="x14">
            <control shapeId="17422" r:id="rId9" name="Check Box 14">
              <controlPr defaultSize="0" autoFill="0" autoLine="0" autoPict="0">
                <anchor moveWithCells="1">
                  <from>
                    <xdr:col>14</xdr:col>
                    <xdr:colOff>228600</xdr:colOff>
                    <xdr:row>65</xdr:row>
                    <xdr:rowOff>25400</xdr:rowOff>
                  </from>
                  <to>
                    <xdr:col>14</xdr:col>
                    <xdr:colOff>520700</xdr:colOff>
                    <xdr:row>66</xdr:row>
                    <xdr:rowOff>139700</xdr:rowOff>
                  </to>
                </anchor>
              </controlPr>
            </control>
          </mc:Choice>
        </mc:AlternateContent>
      </controls>
    </mc:Choice>
  </mc:AlternateConten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90B384-C356-604C-93A6-6AB39A7002AC}">
  <sheetPr codeName="Sheet8"/>
  <dimension ref="A1:Y125"/>
  <sheetViews>
    <sheetView showGridLines="0" showRowColHeaders="0" zoomScaleNormal="100" workbookViewId="0">
      <selection activeCell="I15" sqref="I15:Q16"/>
    </sheetView>
  </sheetViews>
  <sheetFormatPr baseColWidth="10" defaultColWidth="0" defaultRowHeight="16" zeroHeight="1" x14ac:dyDescent="0.2"/>
  <cols>
    <col min="1" max="1" width="3.6640625" style="23" customWidth="1"/>
    <col min="2" max="2" width="10.83203125" style="23" customWidth="1"/>
    <col min="3" max="3" width="7.5" style="23" customWidth="1"/>
    <col min="4" max="4" width="10.83203125" style="273" customWidth="1"/>
    <col min="5" max="5" width="22.6640625" style="273" customWidth="1"/>
    <col min="6" max="13" width="10.83203125" style="23" customWidth="1"/>
    <col min="14" max="14" width="14.1640625" style="23" customWidth="1"/>
    <col min="15" max="15" width="15.33203125" style="23" customWidth="1"/>
    <col min="16" max="16" width="8" style="23" customWidth="1"/>
    <col min="17" max="17" width="8.5" style="23" customWidth="1"/>
    <col min="18" max="18" width="18" style="23" hidden="1" customWidth="1"/>
    <col min="19" max="19" width="4.33203125" style="23" customWidth="1"/>
    <col min="20" max="16384" width="10.83203125" style="23" hidden="1"/>
  </cols>
  <sheetData>
    <row r="1" spans="1:25" s="26" customFormat="1" x14ac:dyDescent="0.2">
      <c r="A1" s="19"/>
      <c r="B1" s="20"/>
      <c r="C1" s="21"/>
      <c r="D1" s="20"/>
      <c r="E1" s="21"/>
      <c r="F1" s="20"/>
      <c r="G1" s="21"/>
      <c r="H1" s="20"/>
      <c r="I1" s="21"/>
      <c r="J1" s="22"/>
      <c r="K1" s="23"/>
      <c r="L1" s="22"/>
      <c r="M1" s="23"/>
      <c r="N1" s="22"/>
      <c r="O1" s="451" t="s">
        <v>0</v>
      </c>
      <c r="P1" s="451"/>
      <c r="Q1" s="24"/>
      <c r="R1" s="23"/>
      <c r="S1" s="25"/>
    </row>
    <row r="2" spans="1:25" s="26" customFormat="1" x14ac:dyDescent="0.2">
      <c r="A2" s="27"/>
      <c r="B2" s="22"/>
      <c r="C2" s="23"/>
      <c r="D2" s="22"/>
      <c r="E2" s="347" t="str">
        <f>'1. Start Page'!C9</f>
        <v>Sample Project Name</v>
      </c>
      <c r="F2" s="347"/>
      <c r="G2" s="347"/>
      <c r="H2" s="347"/>
      <c r="I2" s="347"/>
      <c r="J2" s="22"/>
      <c r="K2" s="23"/>
      <c r="L2" s="22"/>
      <c r="M2" s="23"/>
      <c r="N2" s="22"/>
      <c r="O2" s="451"/>
      <c r="P2" s="451"/>
      <c r="Q2" s="24"/>
      <c r="R2" s="23"/>
      <c r="S2" s="25"/>
    </row>
    <row r="3" spans="1:25" s="26" customFormat="1" ht="17" thickBot="1" x14ac:dyDescent="0.25">
      <c r="A3" s="27"/>
      <c r="B3" s="22"/>
      <c r="C3" s="23"/>
      <c r="D3" s="22"/>
      <c r="E3" s="347"/>
      <c r="F3" s="347"/>
      <c r="G3" s="347"/>
      <c r="H3" s="347"/>
      <c r="I3" s="347"/>
      <c r="J3" s="22"/>
      <c r="K3" s="23"/>
      <c r="L3" s="22"/>
      <c r="M3" s="23"/>
      <c r="N3" s="22"/>
      <c r="O3" s="451" t="s">
        <v>1</v>
      </c>
      <c r="P3" s="451"/>
      <c r="Q3" s="24"/>
      <c r="R3" s="23"/>
      <c r="S3" s="25"/>
    </row>
    <row r="4" spans="1:25" s="26" customFormat="1" x14ac:dyDescent="0.2">
      <c r="A4" s="27"/>
      <c r="B4" s="22"/>
      <c r="C4" s="28"/>
      <c r="D4" s="22"/>
      <c r="E4" s="23"/>
      <c r="F4" s="22"/>
      <c r="G4" s="23"/>
      <c r="H4" s="22"/>
      <c r="I4" s="23"/>
      <c r="J4" s="22"/>
      <c r="K4" s="23"/>
      <c r="L4" s="22"/>
      <c r="M4" s="23"/>
      <c r="N4" s="22"/>
      <c r="O4" s="452"/>
      <c r="P4" s="452"/>
      <c r="Q4" s="29"/>
      <c r="R4" s="23"/>
      <c r="S4" s="25"/>
      <c r="V4" s="439" t="e">
        <f>'3. Community Representation'!#REF!</f>
        <v>#REF!</v>
      </c>
      <c r="W4" s="453" t="s">
        <v>111</v>
      </c>
      <c r="X4" s="453"/>
      <c r="Y4" s="428" t="str">
        <f>CONCATENATE("completed: ",4-'3. Community Representation'!AA49,"/4")</f>
        <v>completed: 4/4</v>
      </c>
    </row>
    <row r="5" spans="1:25" s="32" customFormat="1" x14ac:dyDescent="0.2">
      <c r="A5" s="30"/>
      <c r="B5" s="31"/>
      <c r="C5" s="31"/>
      <c r="D5" s="31"/>
      <c r="E5" s="31"/>
      <c r="F5" s="31"/>
      <c r="G5" s="31"/>
      <c r="H5" s="31"/>
      <c r="I5" s="31"/>
      <c r="J5" s="31"/>
      <c r="K5" s="31"/>
      <c r="L5" s="31"/>
      <c r="M5" s="31"/>
      <c r="N5" s="31"/>
      <c r="O5" s="31"/>
      <c r="P5" s="31"/>
      <c r="Q5" s="31"/>
      <c r="V5" s="440"/>
      <c r="W5" s="454"/>
      <c r="X5" s="454"/>
      <c r="Y5" s="429"/>
    </row>
    <row r="6" spans="1:25" s="32" customFormat="1" ht="17" thickBot="1" x14ac:dyDescent="0.25">
      <c r="A6" s="33"/>
      <c r="B6" s="34"/>
      <c r="C6" s="34"/>
      <c r="D6" s="34"/>
      <c r="E6" s="462" t="s">
        <v>2</v>
      </c>
      <c r="F6" s="462"/>
      <c r="G6" s="462" t="s">
        <v>3</v>
      </c>
      <c r="H6" s="462"/>
      <c r="I6" s="462" t="s">
        <v>4</v>
      </c>
      <c r="J6" s="462"/>
      <c r="K6" s="462"/>
      <c r="L6" s="462" t="s">
        <v>5</v>
      </c>
      <c r="M6" s="462"/>
      <c r="N6" s="462"/>
      <c r="O6" s="35"/>
      <c r="P6" s="34"/>
      <c r="Q6" s="34"/>
      <c r="V6" s="441"/>
      <c r="W6" s="455"/>
      <c r="X6" s="455"/>
    </row>
    <row r="7" spans="1:25" s="32" customFormat="1" x14ac:dyDescent="0.2">
      <c r="A7" s="33"/>
      <c r="B7" s="34"/>
      <c r="C7" s="34"/>
      <c r="D7" s="34"/>
      <c r="E7" s="462"/>
      <c r="F7" s="462"/>
      <c r="G7" s="462"/>
      <c r="H7" s="462"/>
      <c r="I7" s="462"/>
      <c r="J7" s="462"/>
      <c r="K7" s="462"/>
      <c r="L7" s="462"/>
      <c r="M7" s="462"/>
      <c r="N7" s="462"/>
      <c r="O7" s="35"/>
      <c r="P7" s="34"/>
      <c r="Q7" s="34"/>
    </row>
    <row r="8" spans="1:25" s="32" customFormat="1" x14ac:dyDescent="0.2">
      <c r="A8" s="33"/>
      <c r="B8" s="34"/>
      <c r="C8" s="34"/>
      <c r="D8" s="34"/>
      <c r="E8" s="34"/>
      <c r="F8" s="34"/>
      <c r="G8" s="34"/>
      <c r="H8" s="34"/>
      <c r="I8" s="34"/>
      <c r="J8" s="34"/>
      <c r="K8" s="34"/>
      <c r="L8" s="34"/>
      <c r="M8" s="34"/>
      <c r="N8" s="34"/>
      <c r="O8" s="34"/>
      <c r="P8" s="34"/>
      <c r="Q8" s="34"/>
    </row>
    <row r="9" spans="1:25" s="32" customFormat="1" x14ac:dyDescent="0.2">
      <c r="A9" s="36"/>
      <c r="B9" s="37"/>
      <c r="C9" s="37"/>
      <c r="D9" s="37"/>
      <c r="E9" s="37"/>
      <c r="F9" s="37"/>
      <c r="G9" s="37"/>
      <c r="H9" s="37"/>
      <c r="I9" s="37"/>
      <c r="J9" s="37"/>
      <c r="K9" s="37"/>
      <c r="L9" s="37"/>
      <c r="M9" s="37"/>
      <c r="N9" s="37"/>
      <c r="O9" s="37"/>
      <c r="P9" s="37"/>
      <c r="Q9" s="37"/>
    </row>
    <row r="10" spans="1:25" ht="16" customHeight="1" x14ac:dyDescent="0.2">
      <c r="A10" s="38"/>
      <c r="D10" s="23"/>
      <c r="E10" s="23"/>
      <c r="F10" s="39"/>
      <c r="S10" s="40"/>
      <c r="T10" s="41"/>
    </row>
    <row r="11" spans="1:25" ht="16" customHeight="1" x14ac:dyDescent="0.2">
      <c r="A11" s="42"/>
      <c r="D11" s="23"/>
      <c r="E11" s="23"/>
      <c r="F11" s="39"/>
      <c r="S11" s="43"/>
    </row>
    <row r="12" spans="1:25" ht="16" customHeight="1" x14ac:dyDescent="0.2">
      <c r="A12" s="42"/>
      <c r="D12" s="23"/>
      <c r="E12" s="23"/>
      <c r="H12" s="430" t="str">
        <f>IF(H63=0,"✓","✗")</f>
        <v>✗</v>
      </c>
      <c r="I12" s="426" t="s">
        <v>175</v>
      </c>
      <c r="J12" s="426"/>
      <c r="K12" s="426"/>
      <c r="L12" s="426"/>
      <c r="M12" s="426"/>
      <c r="N12" s="426"/>
      <c r="O12" s="426"/>
      <c r="P12" s="426"/>
      <c r="Q12" s="426"/>
      <c r="S12" s="43"/>
    </row>
    <row r="13" spans="1:25" ht="16" customHeight="1" x14ac:dyDescent="0.2">
      <c r="A13" s="42"/>
      <c r="D13" s="23"/>
      <c r="E13" s="23"/>
      <c r="H13" s="431"/>
      <c r="I13" s="427"/>
      <c r="J13" s="427"/>
      <c r="K13" s="427"/>
      <c r="L13" s="427"/>
      <c r="M13" s="427"/>
      <c r="N13" s="427"/>
      <c r="O13" s="427"/>
      <c r="P13" s="427"/>
      <c r="Q13" s="427"/>
      <c r="S13" s="43"/>
    </row>
    <row r="14" spans="1:25" ht="16" customHeight="1" x14ac:dyDescent="0.2">
      <c r="A14" s="42"/>
      <c r="D14" s="23"/>
      <c r="E14" s="23"/>
      <c r="S14" s="43"/>
    </row>
    <row r="15" spans="1:25" ht="16" customHeight="1" x14ac:dyDescent="0.2">
      <c r="A15" s="42"/>
      <c r="D15" s="23"/>
      <c r="E15" s="23"/>
      <c r="H15" s="23" t="s">
        <v>165</v>
      </c>
      <c r="I15" s="482" t="s">
        <v>206</v>
      </c>
      <c r="J15" s="482"/>
      <c r="K15" s="482"/>
      <c r="L15" s="482"/>
      <c r="M15" s="482"/>
      <c r="N15" s="482"/>
      <c r="O15" s="482"/>
      <c r="P15" s="482"/>
      <c r="Q15" s="482"/>
      <c r="S15" s="43"/>
    </row>
    <row r="16" spans="1:25" ht="16" customHeight="1" x14ac:dyDescent="0.2">
      <c r="A16" s="42"/>
      <c r="D16" s="23"/>
      <c r="E16" s="23"/>
      <c r="I16" s="482"/>
      <c r="J16" s="482"/>
      <c r="K16" s="482"/>
      <c r="L16" s="482"/>
      <c r="M16" s="482"/>
      <c r="N16" s="482"/>
      <c r="O16" s="482"/>
      <c r="P16" s="482"/>
      <c r="Q16" s="482"/>
      <c r="S16" s="43"/>
    </row>
    <row r="17" spans="1:19" ht="16" customHeight="1" x14ac:dyDescent="0.2">
      <c r="A17" s="42"/>
      <c r="B17" s="41"/>
      <c r="F17" s="39"/>
      <c r="I17" s="444" t="s">
        <v>207</v>
      </c>
      <c r="J17" s="444"/>
      <c r="K17" s="444"/>
      <c r="L17" s="444"/>
      <c r="M17" s="444"/>
      <c r="N17" s="444"/>
      <c r="O17" s="444"/>
      <c r="P17" s="444"/>
      <c r="Q17" s="444"/>
      <c r="S17" s="43"/>
    </row>
    <row r="18" spans="1:19" ht="16" customHeight="1" x14ac:dyDescent="0.2">
      <c r="A18" s="42"/>
      <c r="B18" s="41"/>
      <c r="C18" s="414" t="str">
        <f>'3. Community Representation'!H12</f>
        <v>✗</v>
      </c>
      <c r="D18" s="418" t="s">
        <v>111</v>
      </c>
      <c r="E18" s="418"/>
      <c r="F18" s="410" t="str">
        <f>CONCATENATE("completed: ",4-'3. Community Representation'!H63,"/4")</f>
        <v>completed: 0/4</v>
      </c>
      <c r="H18" s="23" t="s">
        <v>167</v>
      </c>
      <c r="I18" s="444"/>
      <c r="J18" s="444"/>
      <c r="K18" s="444"/>
      <c r="L18" s="444"/>
      <c r="M18" s="444"/>
      <c r="N18" s="444"/>
      <c r="O18" s="444"/>
      <c r="P18" s="444"/>
      <c r="Q18" s="444"/>
      <c r="S18" s="43"/>
    </row>
    <row r="19" spans="1:19" ht="32" customHeight="1" x14ac:dyDescent="0.2">
      <c r="A19" s="42"/>
      <c r="B19" s="274"/>
      <c r="C19" s="415"/>
      <c r="D19" s="419"/>
      <c r="E19" s="419"/>
      <c r="F19" s="411"/>
      <c r="I19" s="444"/>
      <c r="J19" s="444"/>
      <c r="K19" s="444"/>
      <c r="L19" s="444"/>
      <c r="M19" s="444"/>
      <c r="N19" s="444"/>
      <c r="O19" s="444"/>
      <c r="P19" s="444"/>
      <c r="Q19" s="444"/>
      <c r="S19" s="43"/>
    </row>
    <row r="20" spans="1:19" ht="16" customHeight="1" x14ac:dyDescent="0.2">
      <c r="A20" s="42"/>
      <c r="B20" s="41"/>
      <c r="C20" s="416"/>
      <c r="D20" s="420"/>
      <c r="E20" s="420"/>
      <c r="F20" s="276"/>
      <c r="H20" s="271"/>
      <c r="I20" s="271"/>
      <c r="J20" s="271"/>
      <c r="K20" s="271"/>
      <c r="L20" s="271"/>
      <c r="M20" s="271"/>
      <c r="N20" s="271"/>
      <c r="O20" s="271"/>
      <c r="P20" s="271"/>
      <c r="Q20" s="271"/>
      <c r="S20" s="43"/>
    </row>
    <row r="21" spans="1:19" ht="16" customHeight="1" x14ac:dyDescent="0.2">
      <c r="A21" s="42"/>
      <c r="B21" s="41"/>
      <c r="C21" s="272"/>
      <c r="F21" s="39"/>
      <c r="S21" s="43"/>
    </row>
    <row r="22" spans="1:19" ht="16" customHeight="1" thickBot="1" x14ac:dyDescent="0.25">
      <c r="A22" s="42"/>
      <c r="B22" s="41"/>
      <c r="C22" s="414" t="str">
        <f>'4.  Gender'!H12</f>
        <v>✗</v>
      </c>
      <c r="D22" s="423" t="s">
        <v>199</v>
      </c>
      <c r="E22" s="423"/>
      <c r="F22" s="410" t="str">
        <f>CONCATENATE("completed: ",3-'4.  Gender'!H63,"/3")</f>
        <v>completed: 0/3</v>
      </c>
      <c r="H22" s="442" t="s">
        <v>168</v>
      </c>
      <c r="I22" s="442"/>
      <c r="J22" s="442"/>
      <c r="K22" s="442"/>
      <c r="L22" s="442"/>
      <c r="M22" s="442"/>
      <c r="N22" s="442"/>
      <c r="O22" s="442"/>
      <c r="P22" s="442"/>
      <c r="Q22" s="442"/>
      <c r="S22" s="43"/>
    </row>
    <row r="23" spans="1:19" ht="16" customHeight="1" thickTop="1" x14ac:dyDescent="0.2">
      <c r="A23" s="42"/>
      <c r="B23" s="274"/>
      <c r="C23" s="415"/>
      <c r="D23" s="424"/>
      <c r="E23" s="424"/>
      <c r="F23" s="411"/>
      <c r="J23" s="275"/>
      <c r="K23" s="275"/>
      <c r="L23" s="275"/>
      <c r="M23" s="275"/>
      <c r="N23" s="275"/>
      <c r="S23" s="43"/>
    </row>
    <row r="24" spans="1:19" ht="16" customHeight="1" x14ac:dyDescent="0.2">
      <c r="A24" s="42"/>
      <c r="B24" s="41"/>
      <c r="C24" s="416"/>
      <c r="D24" s="425"/>
      <c r="E24" s="425"/>
      <c r="F24" s="276"/>
      <c r="H24" s="412" t="str">
        <f>IF(R25=FALSE,"✗",IF(R26=TRUE,"✓","✗"))</f>
        <v>✗</v>
      </c>
      <c r="I24" s="434" t="s">
        <v>208</v>
      </c>
      <c r="J24" s="434"/>
      <c r="K24" s="434"/>
      <c r="L24" s="434"/>
      <c r="M24" s="434"/>
      <c r="N24" s="434"/>
      <c r="O24" s="449" t="s">
        <v>170</v>
      </c>
      <c r="P24" s="450"/>
      <c r="Q24" s="450"/>
      <c r="R24" s="22" t="s">
        <v>171</v>
      </c>
      <c r="S24" s="43"/>
    </row>
    <row r="25" spans="1:19" ht="16" customHeight="1" x14ac:dyDescent="0.2">
      <c r="A25" s="42"/>
      <c r="B25" s="41"/>
      <c r="C25" s="272"/>
      <c r="F25" s="39"/>
      <c r="H25" s="412"/>
      <c r="I25" s="434"/>
      <c r="J25" s="434"/>
      <c r="K25" s="434"/>
      <c r="L25" s="434"/>
      <c r="M25" s="434"/>
      <c r="N25" s="434"/>
      <c r="O25" s="450"/>
      <c r="P25" s="450"/>
      <c r="Q25" s="450"/>
      <c r="R25" s="23" t="b">
        <f>ISNUMBER(SEARCH(R24,O24))</f>
        <v>1</v>
      </c>
      <c r="S25" s="43"/>
    </row>
    <row r="26" spans="1:19" ht="16" customHeight="1" x14ac:dyDescent="0.2">
      <c r="A26" s="42"/>
      <c r="B26" s="41"/>
      <c r="C26" s="414" t="str">
        <f>'5. Marginalized &amp; Vulnerable'!H12</f>
        <v>✗</v>
      </c>
      <c r="D26" s="417" t="s">
        <v>172</v>
      </c>
      <c r="E26" s="418"/>
      <c r="F26" s="410" t="str">
        <f>CONCATENATE("completed: ",4-'5. Marginalized &amp; Vulnerable'!H66,"/4")</f>
        <v>completed: 0/4</v>
      </c>
      <c r="H26" s="412"/>
      <c r="I26" s="434"/>
      <c r="J26" s="434"/>
      <c r="K26" s="434"/>
      <c r="L26" s="434"/>
      <c r="M26" s="434"/>
      <c r="N26" s="434"/>
      <c r="O26" s="450"/>
      <c r="P26" s="450"/>
      <c r="Q26" s="450"/>
      <c r="R26" s="23" t="b">
        <v>0</v>
      </c>
      <c r="S26" s="43"/>
    </row>
    <row r="27" spans="1:19" ht="16" customHeight="1" x14ac:dyDescent="0.2">
      <c r="A27" s="42"/>
      <c r="B27" s="274"/>
      <c r="C27" s="415"/>
      <c r="D27" s="419"/>
      <c r="E27" s="419"/>
      <c r="F27" s="411"/>
      <c r="H27" s="412"/>
      <c r="I27" s="467" t="s">
        <v>173</v>
      </c>
      <c r="J27" s="467"/>
      <c r="K27" s="467"/>
      <c r="L27" s="467"/>
      <c r="M27" s="467"/>
      <c r="O27" s="448" t="str">
        <f>IF(R26=FALSE,"     Confirm evidence link",IF(R25=FALSE,"     Please insert link above","     Evidence link confirmed"))</f>
        <v xml:space="preserve">     Confirm evidence link</v>
      </c>
      <c r="P27" s="448"/>
      <c r="Q27" s="448"/>
      <c r="S27" s="43"/>
    </row>
    <row r="28" spans="1:19" ht="16" customHeight="1" x14ac:dyDescent="0.2">
      <c r="A28" s="42"/>
      <c r="B28" s="41"/>
      <c r="C28" s="416"/>
      <c r="D28" s="420"/>
      <c r="E28" s="420"/>
      <c r="F28" s="276"/>
      <c r="H28" s="412"/>
      <c r="I28" s="467"/>
      <c r="J28" s="467"/>
      <c r="K28" s="467"/>
      <c r="L28" s="467"/>
      <c r="M28" s="467"/>
      <c r="O28" s="448"/>
      <c r="P28" s="448"/>
      <c r="Q28" s="448"/>
      <c r="S28" s="43"/>
    </row>
    <row r="29" spans="1:19" ht="16" customHeight="1" x14ac:dyDescent="0.2">
      <c r="A29" s="42"/>
      <c r="B29" s="41"/>
      <c r="C29" s="272"/>
      <c r="F29" s="39"/>
      <c r="H29" s="49"/>
      <c r="I29" s="49"/>
      <c r="J29" s="49"/>
      <c r="K29" s="49"/>
      <c r="L29" s="49"/>
      <c r="M29" s="49"/>
      <c r="N29" s="49"/>
      <c r="O29" s="49"/>
      <c r="P29" s="49"/>
      <c r="Q29" s="49"/>
      <c r="S29" s="43"/>
    </row>
    <row r="30" spans="1:19" ht="16" customHeight="1" x14ac:dyDescent="0.2">
      <c r="A30" s="42"/>
      <c r="B30" s="41"/>
      <c r="C30" s="414" t="str">
        <f>'6. Institutional Capacity'!H12</f>
        <v>✗</v>
      </c>
      <c r="D30" s="418" t="s">
        <v>140</v>
      </c>
      <c r="E30" s="418"/>
      <c r="F30" s="410" t="str">
        <f>CONCATENATE("completed: ",6-'6. Institutional Capacity'!H75,"/6")</f>
        <v>completed: 0/6</v>
      </c>
      <c r="S30" s="43"/>
    </row>
    <row r="31" spans="1:19" ht="16" customHeight="1" x14ac:dyDescent="0.2">
      <c r="A31" s="42"/>
      <c r="B31" s="274"/>
      <c r="C31" s="415"/>
      <c r="D31" s="419"/>
      <c r="E31" s="419"/>
      <c r="F31" s="411"/>
      <c r="H31" s="412" t="str">
        <f>IF(R32=FALSE,"✗",IF(R33=TRUE,"✓","✗"))</f>
        <v>✗</v>
      </c>
      <c r="I31" s="434" t="s">
        <v>209</v>
      </c>
      <c r="J31" s="434"/>
      <c r="K31" s="434"/>
      <c r="L31" s="434"/>
      <c r="M31" s="434"/>
      <c r="N31" s="434"/>
      <c r="O31" s="449" t="s">
        <v>170</v>
      </c>
      <c r="P31" s="450"/>
      <c r="Q31" s="450"/>
      <c r="R31" s="22" t="s">
        <v>171</v>
      </c>
      <c r="S31" s="43"/>
    </row>
    <row r="32" spans="1:19" ht="16" customHeight="1" x14ac:dyDescent="0.2">
      <c r="A32" s="42"/>
      <c r="B32" s="41"/>
      <c r="C32" s="416"/>
      <c r="D32" s="420"/>
      <c r="E32" s="420"/>
      <c r="F32" s="276"/>
      <c r="H32" s="412"/>
      <c r="I32" s="434"/>
      <c r="J32" s="434"/>
      <c r="K32" s="434"/>
      <c r="L32" s="434"/>
      <c r="M32" s="434"/>
      <c r="N32" s="434"/>
      <c r="O32" s="450"/>
      <c r="P32" s="450"/>
      <c r="Q32" s="450"/>
      <c r="R32" s="23" t="b">
        <f>ISNUMBER(SEARCH(R31,O31))</f>
        <v>1</v>
      </c>
      <c r="S32" s="43"/>
    </row>
    <row r="33" spans="1:19" ht="27" customHeight="1" thickBot="1" x14ac:dyDescent="0.25">
      <c r="A33" s="42"/>
      <c r="B33" s="41"/>
      <c r="C33" s="272"/>
      <c r="F33" s="39"/>
      <c r="H33" s="412"/>
      <c r="I33" s="434"/>
      <c r="J33" s="434"/>
      <c r="K33" s="434"/>
      <c r="L33" s="434"/>
      <c r="M33" s="434"/>
      <c r="N33" s="434"/>
      <c r="O33" s="450"/>
      <c r="P33" s="450"/>
      <c r="Q33" s="450"/>
      <c r="R33" s="23" t="b">
        <v>0</v>
      </c>
      <c r="S33" s="43"/>
    </row>
    <row r="34" spans="1:19" ht="16" customHeight="1" x14ac:dyDescent="0.2">
      <c r="A34" s="42"/>
      <c r="B34" s="41"/>
      <c r="C34" s="439" t="str">
        <f>'7. Technical Capacity'!H12</f>
        <v>✗</v>
      </c>
      <c r="D34" s="471" t="s">
        <v>175</v>
      </c>
      <c r="E34" s="472"/>
      <c r="F34" s="428" t="str">
        <f>CONCATENATE("completed: ",5-'7. Technical Capacity'!H63,"/5")</f>
        <v>completed: 0/5</v>
      </c>
      <c r="H34" s="412"/>
      <c r="I34" s="467" t="s">
        <v>173</v>
      </c>
      <c r="J34" s="467"/>
      <c r="K34" s="467"/>
      <c r="L34" s="467"/>
      <c r="M34" s="467"/>
      <c r="O34" s="448" t="str">
        <f>IF(R33=FALSE,"     Confirm evidence link",IF(R32=FALSE,"     Please insert link above","     Evidence link confirmed"))</f>
        <v xml:space="preserve">     Confirm evidence link</v>
      </c>
      <c r="P34" s="448"/>
      <c r="Q34" s="448"/>
      <c r="S34" s="43"/>
    </row>
    <row r="35" spans="1:19" ht="16" customHeight="1" x14ac:dyDescent="0.2">
      <c r="A35" s="42"/>
      <c r="B35" s="274"/>
      <c r="C35" s="440"/>
      <c r="D35" s="473"/>
      <c r="E35" s="473"/>
      <c r="F35" s="429"/>
      <c r="H35" s="412"/>
      <c r="I35" s="467"/>
      <c r="J35" s="467"/>
      <c r="K35" s="467"/>
      <c r="L35" s="467"/>
      <c r="M35" s="467"/>
      <c r="O35" s="448"/>
      <c r="P35" s="448"/>
      <c r="Q35" s="448"/>
      <c r="S35" s="43"/>
    </row>
    <row r="36" spans="1:19" ht="16" customHeight="1" thickBot="1" x14ac:dyDescent="0.25">
      <c r="A36" s="42"/>
      <c r="B36" s="41"/>
      <c r="C36" s="441"/>
      <c r="D36" s="474"/>
      <c r="E36" s="474"/>
      <c r="F36" s="270"/>
      <c r="H36" s="49"/>
      <c r="I36" s="49"/>
      <c r="J36" s="49"/>
      <c r="K36" s="49"/>
      <c r="L36" s="49"/>
      <c r="M36" s="49"/>
      <c r="N36" s="49"/>
      <c r="O36" s="49"/>
      <c r="P36" s="49"/>
      <c r="Q36" s="49"/>
      <c r="S36" s="43"/>
    </row>
    <row r="37" spans="1:19" ht="16" customHeight="1" x14ac:dyDescent="0.2">
      <c r="A37" s="42"/>
      <c r="B37" s="41"/>
      <c r="C37" s="272"/>
      <c r="F37" s="39"/>
      <c r="S37" s="43"/>
    </row>
    <row r="38" spans="1:19" ht="16" customHeight="1" x14ac:dyDescent="0.2">
      <c r="A38" s="42"/>
      <c r="B38" s="41"/>
      <c r="C38" s="414" t="str">
        <f>'8. Multi-Stakeholder Working'!H12</f>
        <v>✗</v>
      </c>
      <c r="D38" s="417" t="s">
        <v>176</v>
      </c>
      <c r="E38" s="418"/>
      <c r="F38" s="410" t="str">
        <f>CONCATENATE("completed: ",2-'8. Multi-Stakeholder Working'!H63,"/2")</f>
        <v>completed: 0/2</v>
      </c>
      <c r="H38" s="412" t="str">
        <f>IF(R39=FALSE,"✗",IF(R40=TRUE,"✓","✗"))</f>
        <v>✗</v>
      </c>
      <c r="I38" s="434" t="s">
        <v>210</v>
      </c>
      <c r="J38" s="434"/>
      <c r="K38" s="434"/>
      <c r="L38" s="434"/>
      <c r="M38" s="434"/>
      <c r="N38" s="434"/>
      <c r="O38" s="449" t="s">
        <v>170</v>
      </c>
      <c r="P38" s="450"/>
      <c r="Q38" s="450"/>
      <c r="R38" s="22" t="s">
        <v>171</v>
      </c>
      <c r="S38" s="43"/>
    </row>
    <row r="39" spans="1:19" ht="16" customHeight="1" x14ac:dyDescent="0.2">
      <c r="A39" s="42"/>
      <c r="B39" s="274"/>
      <c r="C39" s="415"/>
      <c r="D39" s="419"/>
      <c r="E39" s="419"/>
      <c r="F39" s="411"/>
      <c r="H39" s="412"/>
      <c r="I39" s="434"/>
      <c r="J39" s="434"/>
      <c r="K39" s="434"/>
      <c r="L39" s="434"/>
      <c r="M39" s="434"/>
      <c r="N39" s="434"/>
      <c r="O39" s="450"/>
      <c r="P39" s="450"/>
      <c r="Q39" s="450"/>
      <c r="R39" s="23" t="b">
        <f>ISNUMBER(SEARCH(R38,O38))</f>
        <v>1</v>
      </c>
      <c r="S39" s="43"/>
    </row>
    <row r="40" spans="1:19" ht="27" customHeight="1" x14ac:dyDescent="0.2">
      <c r="A40" s="42"/>
      <c r="B40" s="41"/>
      <c r="C40" s="416"/>
      <c r="D40" s="420"/>
      <c r="E40" s="420"/>
      <c r="F40" s="276"/>
      <c r="H40" s="412"/>
      <c r="I40" s="434"/>
      <c r="J40" s="434"/>
      <c r="K40" s="434"/>
      <c r="L40" s="434"/>
      <c r="M40" s="434"/>
      <c r="N40" s="434"/>
      <c r="O40" s="450"/>
      <c r="P40" s="450"/>
      <c r="Q40" s="450"/>
      <c r="R40" s="23" t="b">
        <v>0</v>
      </c>
      <c r="S40" s="43"/>
    </row>
    <row r="41" spans="1:19" ht="16" customHeight="1" x14ac:dyDescent="0.2">
      <c r="A41" s="42"/>
      <c r="B41" s="41"/>
      <c r="C41" s="272"/>
      <c r="F41" s="39"/>
      <c r="H41" s="412"/>
      <c r="I41" s="467" t="s">
        <v>173</v>
      </c>
      <c r="J41" s="467"/>
      <c r="K41" s="467"/>
      <c r="L41" s="467"/>
      <c r="M41" s="467"/>
      <c r="O41" s="448" t="str">
        <f>IF(R40=FALSE,"     Confirm evidence link",IF(R39=FALSE,"     Please insert link above","     Evidence link confirmed"))</f>
        <v xml:space="preserve">     Confirm evidence link</v>
      </c>
      <c r="P41" s="448"/>
      <c r="Q41" s="448"/>
      <c r="S41" s="43"/>
    </row>
    <row r="42" spans="1:19" ht="16" customHeight="1" x14ac:dyDescent="0.2">
      <c r="A42" s="42"/>
      <c r="B42" s="41"/>
      <c r="C42" s="414" t="str">
        <f>'9. Cross-Cultural Understanding'!H12</f>
        <v>✗</v>
      </c>
      <c r="D42" s="463" t="s">
        <v>178</v>
      </c>
      <c r="E42" s="464"/>
      <c r="F42" s="410" t="str">
        <f>CONCATENATE("completed: ",5-'9. Cross-Cultural Understanding'!H66,"/5")</f>
        <v>completed: 0/5</v>
      </c>
      <c r="H42" s="412"/>
      <c r="I42" s="467"/>
      <c r="J42" s="467"/>
      <c r="K42" s="467"/>
      <c r="L42" s="467"/>
      <c r="M42" s="467"/>
      <c r="O42" s="448"/>
      <c r="P42" s="448"/>
      <c r="Q42" s="448"/>
      <c r="S42" s="43"/>
    </row>
    <row r="43" spans="1:19" ht="16" customHeight="1" x14ac:dyDescent="0.2">
      <c r="A43" s="42"/>
      <c r="B43" s="274"/>
      <c r="C43" s="415"/>
      <c r="D43" s="465"/>
      <c r="E43" s="465"/>
      <c r="F43" s="411"/>
      <c r="H43" s="49"/>
      <c r="I43" s="49"/>
      <c r="J43" s="49"/>
      <c r="K43" s="49"/>
      <c r="L43" s="49"/>
      <c r="M43" s="49"/>
      <c r="N43" s="49"/>
      <c r="O43" s="49"/>
      <c r="P43" s="49"/>
      <c r="Q43" s="49"/>
      <c r="S43" s="43"/>
    </row>
    <row r="44" spans="1:19" ht="16" customHeight="1" x14ac:dyDescent="0.2">
      <c r="A44" s="42"/>
      <c r="B44" s="41"/>
      <c r="C44" s="416"/>
      <c r="D44" s="466"/>
      <c r="E44" s="466"/>
      <c r="F44" s="276"/>
      <c r="S44" s="43"/>
    </row>
    <row r="45" spans="1:19" ht="16" customHeight="1" x14ac:dyDescent="0.2">
      <c r="A45" s="42"/>
      <c r="B45" s="41"/>
      <c r="C45" s="272"/>
      <c r="F45" s="39"/>
      <c r="H45" s="412" t="str">
        <f>IF(R46=FALSE,"✗",IF(R47=TRUE,"✓","✗"))</f>
        <v>✗</v>
      </c>
      <c r="I45" s="434" t="s">
        <v>211</v>
      </c>
      <c r="J45" s="434"/>
      <c r="K45" s="434"/>
      <c r="L45" s="434"/>
      <c r="M45" s="434"/>
      <c r="N45" s="434"/>
      <c r="O45" s="449" t="s">
        <v>170</v>
      </c>
      <c r="P45" s="450"/>
      <c r="Q45" s="450"/>
      <c r="R45" s="22" t="s">
        <v>171</v>
      </c>
      <c r="S45" s="43"/>
    </row>
    <row r="46" spans="1:19" ht="16" customHeight="1" x14ac:dyDescent="0.2">
      <c r="A46" s="42"/>
      <c r="B46" s="41"/>
      <c r="C46" s="414" t="str">
        <f>'10. Collaborative Design'!H12</f>
        <v>✗</v>
      </c>
      <c r="D46" s="417" t="s">
        <v>180</v>
      </c>
      <c r="E46" s="418"/>
      <c r="F46" s="410" t="str">
        <f>CONCATENATE("completed: ",4-'10. Collaborative Design'!H66,"/4")</f>
        <v>completed: 0/4</v>
      </c>
      <c r="H46" s="412"/>
      <c r="I46" s="434"/>
      <c r="J46" s="434"/>
      <c r="K46" s="434"/>
      <c r="L46" s="434"/>
      <c r="M46" s="434"/>
      <c r="N46" s="434"/>
      <c r="O46" s="450"/>
      <c r="P46" s="450"/>
      <c r="Q46" s="450"/>
      <c r="R46" s="23" t="b">
        <f>ISNUMBER(SEARCH(R45,O45))</f>
        <v>1</v>
      </c>
      <c r="S46" s="43"/>
    </row>
    <row r="47" spans="1:19" ht="16" customHeight="1" x14ac:dyDescent="0.2">
      <c r="A47" s="42"/>
      <c r="B47" s="274"/>
      <c r="C47" s="415"/>
      <c r="D47" s="419"/>
      <c r="E47" s="419"/>
      <c r="F47" s="411"/>
      <c r="H47" s="412"/>
      <c r="I47" s="434"/>
      <c r="J47" s="434"/>
      <c r="K47" s="434"/>
      <c r="L47" s="434"/>
      <c r="M47" s="434"/>
      <c r="N47" s="434"/>
      <c r="O47" s="450"/>
      <c r="P47" s="450"/>
      <c r="Q47" s="450"/>
      <c r="R47" s="23" t="b">
        <v>0</v>
      </c>
      <c r="S47" s="43"/>
    </row>
    <row r="48" spans="1:19" ht="16" customHeight="1" x14ac:dyDescent="0.2">
      <c r="A48" s="277"/>
      <c r="C48" s="416"/>
      <c r="D48" s="420"/>
      <c r="E48" s="420"/>
      <c r="F48" s="276"/>
      <c r="H48" s="412"/>
      <c r="I48" s="434"/>
      <c r="J48" s="434"/>
      <c r="K48" s="434"/>
      <c r="L48" s="434"/>
      <c r="M48" s="434"/>
      <c r="N48" s="434"/>
      <c r="O48" s="448" t="str">
        <f>IF(R47=FALSE,"     Confirm evidence link",IF(R46=FALSE,"     Please insert link above","     Evidence link confirmed"))</f>
        <v xml:space="preserve">     Confirm evidence link</v>
      </c>
      <c r="P48" s="448"/>
      <c r="Q48" s="448"/>
      <c r="S48" s="43"/>
    </row>
    <row r="49" spans="1:19" ht="16" customHeight="1" x14ac:dyDescent="0.2">
      <c r="A49" s="42"/>
      <c r="B49" s="41"/>
      <c r="F49" s="39"/>
      <c r="H49" s="412"/>
      <c r="I49" s="434"/>
      <c r="J49" s="434"/>
      <c r="K49" s="434"/>
      <c r="L49" s="434"/>
      <c r="M49" s="434"/>
      <c r="N49" s="434"/>
      <c r="O49" s="448"/>
      <c r="P49" s="448"/>
      <c r="Q49" s="448"/>
      <c r="S49" s="43"/>
    </row>
    <row r="50" spans="1:19" ht="16" customHeight="1" x14ac:dyDescent="0.2">
      <c r="A50" s="42"/>
      <c r="B50" s="41"/>
      <c r="C50" s="414" t="str">
        <f>'11. Policies &amp; Procedures'!H12</f>
        <v>✗</v>
      </c>
      <c r="D50" s="418" t="s">
        <v>134</v>
      </c>
      <c r="E50" s="418"/>
      <c r="F50" s="410" t="str">
        <f>CONCATENATE("completed: ",7-'11. Policies &amp; Procedures'!H85,"/7")</f>
        <v>completed: 0/7</v>
      </c>
      <c r="I50" s="479" t="s">
        <v>173</v>
      </c>
      <c r="J50" s="479"/>
      <c r="K50" s="479"/>
      <c r="L50" s="479"/>
      <c r="M50" s="479"/>
      <c r="S50" s="43"/>
    </row>
    <row r="51" spans="1:19" ht="16" customHeight="1" x14ac:dyDescent="0.2">
      <c r="A51" s="42"/>
      <c r="B51" s="274"/>
      <c r="C51" s="415"/>
      <c r="D51" s="419"/>
      <c r="E51" s="419"/>
      <c r="F51" s="411"/>
      <c r="H51" s="49"/>
      <c r="I51" s="481"/>
      <c r="J51" s="481"/>
      <c r="K51" s="481"/>
      <c r="L51" s="481"/>
      <c r="M51" s="481"/>
      <c r="N51" s="49"/>
      <c r="O51" s="49"/>
      <c r="P51" s="49"/>
      <c r="Q51" s="49"/>
      <c r="S51" s="43"/>
    </row>
    <row r="52" spans="1:19" ht="16" customHeight="1" x14ac:dyDescent="0.2">
      <c r="A52" s="42"/>
      <c r="B52" s="41"/>
      <c r="C52" s="416"/>
      <c r="D52" s="420"/>
      <c r="E52" s="420"/>
      <c r="F52" s="276"/>
      <c r="S52" s="43"/>
    </row>
    <row r="53" spans="1:19" ht="16" customHeight="1" x14ac:dyDescent="0.2">
      <c r="A53" s="42"/>
      <c r="B53" s="41"/>
      <c r="C53" s="272"/>
      <c r="F53" s="39"/>
      <c r="H53" s="412" t="str">
        <f>IF(R54=FALSE,"✗",IF(R55=TRUE,"✓","✗"))</f>
        <v>✗</v>
      </c>
      <c r="I53" s="434" t="s">
        <v>212</v>
      </c>
      <c r="J53" s="434"/>
      <c r="K53" s="434"/>
      <c r="L53" s="434"/>
      <c r="M53" s="434"/>
      <c r="N53" s="434"/>
      <c r="O53" s="449" t="s">
        <v>170</v>
      </c>
      <c r="P53" s="450"/>
      <c r="Q53" s="450"/>
      <c r="R53" s="22" t="s">
        <v>171</v>
      </c>
      <c r="S53" s="43"/>
    </row>
    <row r="54" spans="1:19" ht="16" customHeight="1" x14ac:dyDescent="0.2">
      <c r="A54" s="42"/>
      <c r="B54" s="41"/>
      <c r="C54" s="414" t="str">
        <f>'12. Dedicated Personnel'!H12</f>
        <v>✗</v>
      </c>
      <c r="D54" s="423" t="s">
        <v>150</v>
      </c>
      <c r="E54" s="423"/>
      <c r="F54" s="410" t="str">
        <f>CONCATENATE("completed: ",4-'12. Dedicated Personnel'!H71,"/4")</f>
        <v>completed: 0/4</v>
      </c>
      <c r="H54" s="412"/>
      <c r="I54" s="434"/>
      <c r="J54" s="434"/>
      <c r="K54" s="434"/>
      <c r="L54" s="434"/>
      <c r="M54" s="434"/>
      <c r="N54" s="434"/>
      <c r="O54" s="450"/>
      <c r="P54" s="450"/>
      <c r="Q54" s="450"/>
      <c r="R54" s="23" t="b">
        <f>ISNUMBER(SEARCH(R53,O53))</f>
        <v>1</v>
      </c>
      <c r="S54" s="43"/>
    </row>
    <row r="55" spans="1:19" ht="16" customHeight="1" x14ac:dyDescent="0.2">
      <c r="A55" s="42"/>
      <c r="B55" s="274"/>
      <c r="C55" s="415"/>
      <c r="D55" s="424"/>
      <c r="E55" s="424"/>
      <c r="F55" s="411"/>
      <c r="H55" s="412"/>
      <c r="I55" s="434"/>
      <c r="J55" s="434"/>
      <c r="K55" s="434"/>
      <c r="L55" s="434"/>
      <c r="M55" s="434"/>
      <c r="N55" s="434"/>
      <c r="O55" s="450"/>
      <c r="P55" s="450"/>
      <c r="Q55" s="450"/>
      <c r="R55" s="23" t="b">
        <v>0</v>
      </c>
      <c r="S55" s="43"/>
    </row>
    <row r="56" spans="1:19" ht="16" customHeight="1" x14ac:dyDescent="0.2">
      <c r="A56" s="42"/>
      <c r="B56" s="41"/>
      <c r="C56" s="416"/>
      <c r="D56" s="425"/>
      <c r="E56" s="425"/>
      <c r="F56" s="276"/>
      <c r="H56" s="412"/>
      <c r="I56" s="434"/>
      <c r="J56" s="434"/>
      <c r="K56" s="434"/>
      <c r="L56" s="434"/>
      <c r="M56" s="434"/>
      <c r="N56" s="434"/>
      <c r="O56" s="448" t="str">
        <f>IF(R55=FALSE,"     Confirm evidence link",IF(R54=FALSE,"     Please insert link above","     Evidence link confirmed"))</f>
        <v xml:space="preserve">     Confirm evidence link</v>
      </c>
      <c r="P56" s="448"/>
      <c r="Q56" s="448"/>
      <c r="S56" s="43"/>
    </row>
    <row r="57" spans="1:19" ht="16" customHeight="1" x14ac:dyDescent="0.2">
      <c r="A57" s="42"/>
      <c r="B57" s="41"/>
      <c r="C57" s="272"/>
      <c r="F57" s="39"/>
      <c r="H57" s="412"/>
      <c r="I57" s="479" t="s">
        <v>173</v>
      </c>
      <c r="J57" s="479"/>
      <c r="K57" s="479"/>
      <c r="L57" s="479"/>
      <c r="M57" s="479"/>
      <c r="O57" s="448"/>
      <c r="P57" s="448"/>
      <c r="Q57" s="448"/>
      <c r="S57" s="43"/>
    </row>
    <row r="58" spans="1:19" ht="16" customHeight="1" thickBot="1" x14ac:dyDescent="0.25">
      <c r="A58" s="42"/>
      <c r="B58" s="41"/>
      <c r="C58" s="414" t="str">
        <f>'13. Recognition of Customary'!H12</f>
        <v>✗</v>
      </c>
      <c r="D58" s="417" t="s">
        <v>181</v>
      </c>
      <c r="E58" s="418"/>
      <c r="F58" s="421" t="str">
        <f>CONCATENATE("completed: ",3-'13. Recognition of Customary'!H65,"/3")</f>
        <v>completed: 0/3</v>
      </c>
      <c r="H58" s="70"/>
      <c r="I58" s="480"/>
      <c r="J58" s="480"/>
      <c r="K58" s="480"/>
      <c r="L58" s="480"/>
      <c r="M58" s="480"/>
      <c r="N58" s="70"/>
      <c r="O58" s="70"/>
      <c r="P58" s="70"/>
      <c r="Q58" s="70"/>
      <c r="S58" s="43"/>
    </row>
    <row r="59" spans="1:19" ht="16" customHeight="1" thickTop="1" x14ac:dyDescent="0.2">
      <c r="A59" s="42"/>
      <c r="B59" s="274"/>
      <c r="C59" s="415"/>
      <c r="D59" s="419"/>
      <c r="E59" s="419"/>
      <c r="F59" s="422"/>
      <c r="H59" s="283"/>
      <c r="S59" s="43"/>
    </row>
    <row r="60" spans="1:19" ht="16" customHeight="1" x14ac:dyDescent="0.2">
      <c r="C60" s="416"/>
      <c r="D60" s="420"/>
      <c r="E60" s="420"/>
      <c r="F60" s="276"/>
      <c r="S60" s="43"/>
    </row>
    <row r="61" spans="1:19" ht="16" customHeight="1" x14ac:dyDescent="0.2">
      <c r="A61" s="42"/>
      <c r="S61" s="43"/>
    </row>
    <row r="62" spans="1:19" ht="16" hidden="1" customHeight="1" x14ac:dyDescent="0.2">
      <c r="A62" s="42"/>
      <c r="S62" s="43"/>
    </row>
    <row r="63" spans="1:19" ht="16" hidden="1" customHeight="1" x14ac:dyDescent="0.2">
      <c r="A63" s="42"/>
      <c r="H63" s="72">
        <f>COUNTIF(H24:H62,"✗")</f>
        <v>5</v>
      </c>
      <c r="I63" s="23" t="s">
        <v>189</v>
      </c>
      <c r="S63" s="43"/>
    </row>
    <row r="64" spans="1:19" ht="16" hidden="1" customHeight="1" x14ac:dyDescent="0.2">
      <c r="A64" s="42"/>
      <c r="S64" s="43"/>
    </row>
    <row r="65" spans="1:19" ht="16" hidden="1" customHeight="1" x14ac:dyDescent="0.2">
      <c r="A65" s="42"/>
      <c r="S65" s="43"/>
    </row>
    <row r="66" spans="1:19" ht="16" hidden="1" customHeight="1" x14ac:dyDescent="0.2">
      <c r="A66" s="42"/>
      <c r="S66" s="43"/>
    </row>
    <row r="67" spans="1:19" ht="16" hidden="1" customHeight="1" x14ac:dyDescent="0.2">
      <c r="A67" s="42"/>
      <c r="S67" s="43"/>
    </row>
    <row r="68" spans="1:19" ht="16" hidden="1" customHeight="1" x14ac:dyDescent="0.2">
      <c r="A68" s="42"/>
      <c r="S68" s="43"/>
    </row>
    <row r="69" spans="1:19" ht="16" hidden="1" customHeight="1" x14ac:dyDescent="0.2">
      <c r="A69" s="42"/>
      <c r="S69" s="43"/>
    </row>
    <row r="70" spans="1:19" ht="16" hidden="1" customHeight="1" x14ac:dyDescent="0.2">
      <c r="A70" s="42"/>
      <c r="S70" s="43"/>
    </row>
    <row r="71" spans="1:19" ht="16" hidden="1" customHeight="1" x14ac:dyDescent="0.2">
      <c r="A71" s="42"/>
      <c r="S71" s="43"/>
    </row>
    <row r="72" spans="1:19" ht="16" hidden="1" customHeight="1" x14ac:dyDescent="0.2">
      <c r="A72" s="42"/>
      <c r="S72" s="43"/>
    </row>
    <row r="73" spans="1:19" ht="16" hidden="1" customHeight="1" x14ac:dyDescent="0.2">
      <c r="A73" s="42"/>
      <c r="S73" s="43"/>
    </row>
    <row r="74" spans="1:19" ht="16" hidden="1" customHeight="1" x14ac:dyDescent="0.2">
      <c r="A74" s="42"/>
      <c r="S74" s="43"/>
    </row>
    <row r="75" spans="1:19" ht="16" hidden="1" customHeight="1" x14ac:dyDescent="0.2">
      <c r="A75" s="42"/>
      <c r="S75" s="43"/>
    </row>
    <row r="76" spans="1:19" ht="16" hidden="1" customHeight="1" x14ac:dyDescent="0.2">
      <c r="A76" s="42"/>
      <c r="S76" s="43"/>
    </row>
    <row r="77" spans="1:19" ht="16" hidden="1" customHeight="1" x14ac:dyDescent="0.2">
      <c r="A77" s="42"/>
      <c r="S77" s="43"/>
    </row>
    <row r="78" spans="1:19" ht="16" hidden="1" customHeight="1" x14ac:dyDescent="0.2">
      <c r="A78" s="42"/>
      <c r="S78" s="43"/>
    </row>
    <row r="79" spans="1:19" ht="16" hidden="1" customHeight="1" x14ac:dyDescent="0.2">
      <c r="A79" s="42"/>
      <c r="S79" s="43"/>
    </row>
    <row r="80" spans="1:19" ht="16" hidden="1" customHeight="1" x14ac:dyDescent="0.2">
      <c r="A80" s="42"/>
      <c r="S80" s="43"/>
    </row>
    <row r="81" spans="1:19" ht="16" hidden="1" customHeight="1" x14ac:dyDescent="0.2">
      <c r="A81" s="42"/>
      <c r="S81" s="43"/>
    </row>
    <row r="82" spans="1:19" ht="16" hidden="1" customHeight="1" x14ac:dyDescent="0.2">
      <c r="A82" s="42"/>
      <c r="S82" s="43"/>
    </row>
    <row r="83" spans="1:19" hidden="1" x14ac:dyDescent="0.2">
      <c r="A83" s="42"/>
      <c r="S83" s="43"/>
    </row>
    <row r="84" spans="1:19" hidden="1" x14ac:dyDescent="0.2">
      <c r="A84" s="42"/>
      <c r="S84" s="43"/>
    </row>
    <row r="85" spans="1:19" hidden="1" x14ac:dyDescent="0.2">
      <c r="A85" s="42"/>
      <c r="S85" s="43"/>
    </row>
    <row r="86" spans="1:19" hidden="1" x14ac:dyDescent="0.2">
      <c r="A86" s="42"/>
      <c r="S86" s="43"/>
    </row>
    <row r="87" spans="1:19" hidden="1" x14ac:dyDescent="0.2">
      <c r="A87" s="42"/>
      <c r="S87" s="43"/>
    </row>
    <row r="88" spans="1:19" hidden="1" x14ac:dyDescent="0.2">
      <c r="A88" s="42"/>
      <c r="S88" s="43"/>
    </row>
    <row r="89" spans="1:19" hidden="1" x14ac:dyDescent="0.2">
      <c r="A89" s="42"/>
      <c r="S89" s="43"/>
    </row>
    <row r="90" spans="1:19" hidden="1" x14ac:dyDescent="0.2">
      <c r="A90" s="42"/>
      <c r="S90" s="43"/>
    </row>
    <row r="91" spans="1:19" hidden="1" x14ac:dyDescent="0.2">
      <c r="A91" s="42"/>
      <c r="S91" s="43"/>
    </row>
    <row r="92" spans="1:19" hidden="1" x14ac:dyDescent="0.2">
      <c r="A92" s="42"/>
      <c r="S92" s="43"/>
    </row>
    <row r="93" spans="1:19" hidden="1" x14ac:dyDescent="0.2">
      <c r="A93" s="42"/>
      <c r="S93" s="43"/>
    </row>
    <row r="94" spans="1:19" hidden="1" x14ac:dyDescent="0.2">
      <c r="A94" s="42"/>
      <c r="S94" s="43"/>
    </row>
    <row r="95" spans="1:19" hidden="1" x14ac:dyDescent="0.2">
      <c r="A95" s="42"/>
      <c r="S95" s="43"/>
    </row>
    <row r="96" spans="1:19" hidden="1" x14ac:dyDescent="0.2">
      <c r="A96" s="42"/>
      <c r="S96" s="43"/>
    </row>
    <row r="97" spans="1:19" hidden="1" x14ac:dyDescent="0.2">
      <c r="A97" s="42"/>
      <c r="S97" s="43"/>
    </row>
    <row r="98" spans="1:19" hidden="1" x14ac:dyDescent="0.2">
      <c r="A98" s="42"/>
      <c r="S98" s="43"/>
    </row>
    <row r="99" spans="1:19" hidden="1" x14ac:dyDescent="0.2">
      <c r="A99" s="42"/>
      <c r="S99" s="43"/>
    </row>
    <row r="100" spans="1:19" hidden="1" x14ac:dyDescent="0.2">
      <c r="A100" s="42"/>
      <c r="S100" s="43"/>
    </row>
    <row r="101" spans="1:19" hidden="1" x14ac:dyDescent="0.2">
      <c r="A101" s="42"/>
      <c r="S101" s="43"/>
    </row>
    <row r="102" spans="1:19" hidden="1" x14ac:dyDescent="0.2">
      <c r="A102" s="42"/>
      <c r="S102" s="43"/>
    </row>
    <row r="103" spans="1:19" hidden="1" x14ac:dyDescent="0.2">
      <c r="A103" s="42"/>
      <c r="S103" s="43"/>
    </row>
    <row r="104" spans="1:19" hidden="1" x14ac:dyDescent="0.2">
      <c r="A104" s="42"/>
      <c r="S104" s="43"/>
    </row>
    <row r="105" spans="1:19" hidden="1" x14ac:dyDescent="0.2">
      <c r="A105" s="42"/>
      <c r="S105" s="43"/>
    </row>
    <row r="106" spans="1:19" hidden="1" x14ac:dyDescent="0.2">
      <c r="A106" s="42"/>
      <c r="S106" s="43"/>
    </row>
    <row r="107" spans="1:19" hidden="1" x14ac:dyDescent="0.2">
      <c r="A107" s="42"/>
      <c r="S107" s="43"/>
    </row>
    <row r="108" spans="1:19" hidden="1" x14ac:dyDescent="0.2">
      <c r="A108" s="42"/>
      <c r="S108" s="43"/>
    </row>
    <row r="109" spans="1:19" hidden="1" x14ac:dyDescent="0.2">
      <c r="A109" s="42"/>
      <c r="S109" s="43"/>
    </row>
    <row r="110" spans="1:19" hidden="1" x14ac:dyDescent="0.2">
      <c r="A110" s="42"/>
      <c r="S110" s="43"/>
    </row>
    <row r="111" spans="1:19" hidden="1" x14ac:dyDescent="0.2">
      <c r="A111" s="42"/>
      <c r="S111" s="43"/>
    </row>
    <row r="112" spans="1:19" hidden="1" x14ac:dyDescent="0.2">
      <c r="A112" s="42"/>
      <c r="S112" s="43"/>
    </row>
    <row r="113" spans="1:19" hidden="1" x14ac:dyDescent="0.2">
      <c r="A113" s="42"/>
      <c r="S113" s="43"/>
    </row>
    <row r="114" spans="1:19" hidden="1" x14ac:dyDescent="0.2">
      <c r="A114" s="42"/>
      <c r="S114" s="43"/>
    </row>
    <row r="115" spans="1:19" hidden="1" x14ac:dyDescent="0.2">
      <c r="A115" s="42"/>
      <c r="S115" s="43"/>
    </row>
    <row r="116" spans="1:19" hidden="1" x14ac:dyDescent="0.2">
      <c r="A116" s="42"/>
      <c r="S116" s="43"/>
    </row>
    <row r="117" spans="1:19" hidden="1" x14ac:dyDescent="0.2">
      <c r="A117" s="42"/>
      <c r="S117" s="43"/>
    </row>
    <row r="118" spans="1:19" hidden="1" x14ac:dyDescent="0.2">
      <c r="A118" s="42"/>
      <c r="S118" s="43"/>
    </row>
    <row r="119" spans="1:19" hidden="1" x14ac:dyDescent="0.2">
      <c r="A119" s="42"/>
      <c r="S119" s="43"/>
    </row>
    <row r="120" spans="1:19" hidden="1" x14ac:dyDescent="0.2">
      <c r="A120" s="42"/>
      <c r="S120" s="43"/>
    </row>
    <row r="121" spans="1:19" hidden="1" x14ac:dyDescent="0.2">
      <c r="A121" s="42"/>
      <c r="S121" s="43"/>
    </row>
    <row r="122" spans="1:19" hidden="1" x14ac:dyDescent="0.2">
      <c r="A122" s="42"/>
      <c r="S122" s="43"/>
    </row>
    <row r="123" spans="1:19" hidden="1" x14ac:dyDescent="0.2">
      <c r="A123" s="42"/>
      <c r="S123" s="43"/>
    </row>
    <row r="124" spans="1:19" hidden="1" x14ac:dyDescent="0.2">
      <c r="A124" s="42"/>
      <c r="S124" s="43"/>
    </row>
    <row r="125" spans="1:19" hidden="1" x14ac:dyDescent="0.2">
      <c r="A125" s="42"/>
      <c r="S125" s="43"/>
    </row>
  </sheetData>
  <mergeCells count="73">
    <mergeCell ref="Y4:Y5"/>
    <mergeCell ref="E6:F7"/>
    <mergeCell ref="G6:H7"/>
    <mergeCell ref="I6:K7"/>
    <mergeCell ref="L6:N7"/>
    <mergeCell ref="O1:P2"/>
    <mergeCell ref="E2:I3"/>
    <mergeCell ref="O3:P4"/>
    <mergeCell ref="V4:V6"/>
    <mergeCell ref="W4:X6"/>
    <mergeCell ref="H12:H13"/>
    <mergeCell ref="I12:Q13"/>
    <mergeCell ref="C18:C20"/>
    <mergeCell ref="D18:E20"/>
    <mergeCell ref="I15:Q16"/>
    <mergeCell ref="I17:Q19"/>
    <mergeCell ref="C22:C24"/>
    <mergeCell ref="D22:E24"/>
    <mergeCell ref="H22:Q22"/>
    <mergeCell ref="H24:H28"/>
    <mergeCell ref="I24:N26"/>
    <mergeCell ref="C26:C28"/>
    <mergeCell ref="D26:E28"/>
    <mergeCell ref="I27:M28"/>
    <mergeCell ref="O24:Q26"/>
    <mergeCell ref="O27:Q28"/>
    <mergeCell ref="C38:C40"/>
    <mergeCell ref="D38:E40"/>
    <mergeCell ref="H38:H42"/>
    <mergeCell ref="I38:N40"/>
    <mergeCell ref="I41:M42"/>
    <mergeCell ref="C42:C44"/>
    <mergeCell ref="D42:E44"/>
    <mergeCell ref="C30:C32"/>
    <mergeCell ref="D30:E32"/>
    <mergeCell ref="H31:H35"/>
    <mergeCell ref="I31:N33"/>
    <mergeCell ref="C34:C36"/>
    <mergeCell ref="D34:E36"/>
    <mergeCell ref="I34:M35"/>
    <mergeCell ref="C46:C48"/>
    <mergeCell ref="D46:E48"/>
    <mergeCell ref="F46:F47"/>
    <mergeCell ref="O45:Q47"/>
    <mergeCell ref="O48:Q49"/>
    <mergeCell ref="H45:H49"/>
    <mergeCell ref="I45:N49"/>
    <mergeCell ref="O53:Q55"/>
    <mergeCell ref="O56:Q57"/>
    <mergeCell ref="I57:M58"/>
    <mergeCell ref="F18:F19"/>
    <mergeCell ref="F22:F23"/>
    <mergeCell ref="F26:F27"/>
    <mergeCell ref="F30:F31"/>
    <mergeCell ref="F34:F35"/>
    <mergeCell ref="F38:F39"/>
    <mergeCell ref="F42:F43"/>
    <mergeCell ref="I50:M51"/>
    <mergeCell ref="H53:H57"/>
    <mergeCell ref="O31:Q33"/>
    <mergeCell ref="O34:Q35"/>
    <mergeCell ref="O38:Q40"/>
    <mergeCell ref="O41:Q42"/>
    <mergeCell ref="I53:N56"/>
    <mergeCell ref="C58:C60"/>
    <mergeCell ref="D58:E60"/>
    <mergeCell ref="F58:F59"/>
    <mergeCell ref="C50:C52"/>
    <mergeCell ref="D50:E52"/>
    <mergeCell ref="F50:F51"/>
    <mergeCell ref="C54:C56"/>
    <mergeCell ref="D54:E56"/>
    <mergeCell ref="F54:F55"/>
  </mergeCells>
  <conditionalFormatting sqref="H24">
    <cfRule type="beginsWith" dxfId="544" priority="76" operator="beginsWith" text="&quot;Upload&quot;">
      <formula>LEFT(H24,LEN("""Upload"""))="""Upload"""</formula>
    </cfRule>
    <cfRule type="beginsWith" dxfId="543" priority="77" stopIfTrue="1" operator="beginsWith" text="&quot;Upload&quot;">
      <formula>LEFT(H24,LEN("""Upload"""))="""Upload"""</formula>
    </cfRule>
  </conditionalFormatting>
  <conditionalFormatting sqref="H12:H13">
    <cfRule type="containsText" dxfId="542" priority="75" operator="containsText" text="✗">
      <formula>NOT(ISERROR(SEARCH("✗",H12)))</formula>
    </cfRule>
  </conditionalFormatting>
  <conditionalFormatting sqref="H31">
    <cfRule type="beginsWith" dxfId="541" priority="60" operator="beginsWith" text="&quot;Upload&quot;">
      <formula>LEFT(H31,LEN("""Upload"""))="""Upload"""</formula>
    </cfRule>
    <cfRule type="beginsWith" dxfId="540" priority="61" stopIfTrue="1" operator="beginsWith" text="&quot;Upload&quot;">
      <formula>LEFT(H31,LEN("""Upload"""))="""Upload"""</formula>
    </cfRule>
  </conditionalFormatting>
  <conditionalFormatting sqref="H38">
    <cfRule type="beginsWith" dxfId="539" priority="58" operator="beginsWith" text="&quot;Upload&quot;">
      <formula>LEFT(H38,LEN("""Upload"""))="""Upload"""</formula>
    </cfRule>
    <cfRule type="beginsWith" dxfId="538" priority="59" stopIfTrue="1" operator="beginsWith" text="&quot;Upload&quot;">
      <formula>LEFT(H38,LEN("""Upload"""))="""Upload"""</formula>
    </cfRule>
  </conditionalFormatting>
  <conditionalFormatting sqref="H45">
    <cfRule type="beginsWith" dxfId="537" priority="56" operator="beginsWith" text="&quot;Upload&quot;">
      <formula>LEFT(H45,LEN("""Upload"""))="""Upload"""</formula>
    </cfRule>
    <cfRule type="beginsWith" dxfId="536" priority="57" stopIfTrue="1" operator="beginsWith" text="&quot;Upload&quot;">
      <formula>LEFT(H45,LEN("""Upload"""))="""Upload"""</formula>
    </cfRule>
  </conditionalFormatting>
  <conditionalFormatting sqref="H53">
    <cfRule type="beginsWith" dxfId="535" priority="52" operator="beginsWith" text="&quot;Upload&quot;">
      <formula>LEFT(H53,LEN("""Upload"""))="""Upload"""</formula>
    </cfRule>
    <cfRule type="beginsWith" dxfId="534" priority="53" stopIfTrue="1" operator="beginsWith" text="&quot;Upload&quot;">
      <formula>LEFT(H53,LEN("""Upload"""))="""Upload"""</formula>
    </cfRule>
  </conditionalFormatting>
  <conditionalFormatting sqref="V4">
    <cfRule type="containsText" dxfId="533" priority="22" operator="containsText" text="✗">
      <formula>NOT(ISERROR(SEARCH("✗",V4)))</formula>
    </cfRule>
  </conditionalFormatting>
  <conditionalFormatting sqref="V8">
    <cfRule type="containsText" dxfId="532" priority="21" operator="containsText" text="✗">
      <formula>NOT(ISERROR(SEARCH("✗",V8)))</formula>
    </cfRule>
  </conditionalFormatting>
  <conditionalFormatting sqref="C18">
    <cfRule type="containsText" dxfId="531" priority="18" operator="containsText" text="✗">
      <formula>NOT(ISERROR(SEARCH("✗",C18)))</formula>
    </cfRule>
  </conditionalFormatting>
  <conditionalFormatting sqref="C22">
    <cfRule type="containsText" dxfId="530" priority="17" operator="containsText" text="✗">
      <formula>NOT(ISERROR(SEARCH("✗",C22)))</formula>
    </cfRule>
  </conditionalFormatting>
  <conditionalFormatting sqref="C26">
    <cfRule type="containsText" dxfId="529" priority="16" operator="containsText" text="✗">
      <formula>NOT(ISERROR(SEARCH("✗",C26)))</formula>
    </cfRule>
  </conditionalFormatting>
  <conditionalFormatting sqref="C30">
    <cfRule type="containsText" dxfId="528" priority="15" operator="containsText" text="✗">
      <formula>NOT(ISERROR(SEARCH("✗",C30)))</formula>
    </cfRule>
  </conditionalFormatting>
  <conditionalFormatting sqref="C34">
    <cfRule type="containsText" dxfId="527" priority="14" operator="containsText" text="✗">
      <formula>NOT(ISERROR(SEARCH("✗",C34)))</formula>
    </cfRule>
  </conditionalFormatting>
  <conditionalFormatting sqref="C38">
    <cfRule type="containsText" dxfId="526" priority="13" operator="containsText" text="✗">
      <formula>NOT(ISERROR(SEARCH("✗",C38)))</formula>
    </cfRule>
  </conditionalFormatting>
  <conditionalFormatting sqref="C42">
    <cfRule type="containsText" dxfId="525" priority="12" operator="containsText" text="✗">
      <formula>NOT(ISERROR(SEARCH("✗",C42)))</formula>
    </cfRule>
  </conditionalFormatting>
  <conditionalFormatting sqref="C46">
    <cfRule type="containsText" dxfId="524" priority="11" operator="containsText" text="✗">
      <formula>NOT(ISERROR(SEARCH("✗",C46)))</formula>
    </cfRule>
  </conditionalFormatting>
  <conditionalFormatting sqref="C50">
    <cfRule type="containsText" dxfId="523" priority="10" operator="containsText" text="✗">
      <formula>NOT(ISERROR(SEARCH("✗",C50)))</formula>
    </cfRule>
  </conditionalFormatting>
  <conditionalFormatting sqref="C54">
    <cfRule type="containsText" dxfId="522" priority="9" operator="containsText" text="✗">
      <formula>NOT(ISERROR(SEARCH("✗",C54)))</formula>
    </cfRule>
  </conditionalFormatting>
  <conditionalFormatting sqref="C58">
    <cfRule type="containsText" dxfId="521" priority="8" operator="containsText" text="✗">
      <formula>NOT(ISERROR(SEARCH("✗",C58)))</formula>
    </cfRule>
  </conditionalFormatting>
  <hyperlinks>
    <hyperlink ref="W4:X6" location="'PC - Community Representation'!A1" display="Community Representation " xr:uid="{1AD358C2-FDE5-4D40-8B23-727B4DD2B19F}"/>
    <hyperlink ref="D22:E24" location="'4.  Gender'!A1" display="Gender " xr:uid="{0112446F-911D-1A4E-875D-6E59D4AD68B0}"/>
    <hyperlink ref="D26:E28" location="'5. Marginalized &amp; Vulnerable'!A1" display="'5. Marginalized &amp; Vulnerable'!A1" xr:uid="{519BD21B-2156-8647-B833-BE96A5E5C995}"/>
    <hyperlink ref="D30:E32" location="'6. Institutional Capacity'!A1" display="Institutional Capacity" xr:uid="{450EA22E-4DD2-4441-BF1E-203A9FE5B530}"/>
    <hyperlink ref="D34:E36" location="'7. Technical Knowledge &amp; Cap'!A1" display="'7. Technical Knowledge &amp; Cap'!A1" xr:uid="{B7C61ED0-82F4-1D40-81D0-3A00B38594EC}"/>
    <hyperlink ref="D38:E40" location="'8. Multi-Stakeholder Working'!A1" display="'8. Multi-Stakeholder Working'!A1" xr:uid="{440582B8-75F2-114E-9A41-3A728008681C}"/>
    <hyperlink ref="D42:E44" location="'9. Cross-Cultural Understanding'!A1" display="'9. Cross-Cultural Understanding'!A1" xr:uid="{3CF72F36-E67D-BA41-ADEA-8FDD02F37612}"/>
    <hyperlink ref="D46:E48" location="'10. Collaborative Design'!A1" display="'10. Collaborative Design'!A1" xr:uid="{ED66606C-1D17-6746-8F48-5FB628A5DC67}"/>
    <hyperlink ref="D54:E56" location="'12. Dedicated Personnel'!A1" display="Dedicated Personnel" xr:uid="{F6434D7E-94A2-6943-BB73-B9836F28D2E5}"/>
    <hyperlink ref="D58:E60" location="'13. Recognition of Customary'!A1" display="'13. Recognition of Customary'!A1" xr:uid="{3851E48E-7B45-4341-8227-7FAA89943154}"/>
    <hyperlink ref="D50:E52" location="'11. Policies &amp; Procedures'!A1" display="Policies &amp; Procedures" xr:uid="{D33F9EB0-405F-A946-A9C2-189783CC33AB}"/>
    <hyperlink ref="E6:F7" location="'1. Start Page'!A1" display="Overview" xr:uid="{53087D20-5F3D-ED49-8053-51C434F049C3}"/>
    <hyperlink ref="I6:K7" location="'14. Prerequisite Steps 1-3'!A1" display="Prerequisites" xr:uid="{091EB49F-421C-9941-AEB5-C8EA76CFBA7A}"/>
    <hyperlink ref="G6:H7" location="'2. Enabling Conditions Overview'!A1" display="Enabling Conditions" xr:uid="{C1368700-4DD5-754F-9F04-D3C89D2D1EE7}"/>
    <hyperlink ref="L6:N7" location="'15. Step 4. Consideration'!A1" display="Implementation" xr:uid="{2485EFB6-0FB6-A144-BBCB-330C4B08EF42}"/>
    <hyperlink ref="D18:E20" location="'3. Community Representation'!A1" display="Community Representation " xr:uid="{B88426E7-F6BB-EF49-9C02-31D5062FEA85}"/>
    <hyperlink ref="I27:M28" location="'Further Information'!B153" display="See here for further information and resources" xr:uid="{16C73665-7504-418D-BEC2-C877D33EC97B}"/>
    <hyperlink ref="I34:M35" location="'Further Information'!B153" display="See here for further information and resources" xr:uid="{6F24F0D1-6937-4D7E-8552-2DC1B69A84E1}"/>
    <hyperlink ref="I41:M42" location="'Further Information'!B153" display="See here for further information and resources" xr:uid="{BFBB16C7-DD5E-4DF4-A8AF-11378035F82F}"/>
    <hyperlink ref="I50:M51" location="'Further Information'!B153" display="See here for further information and resources" xr:uid="{964D5A56-6BB4-47D0-890A-BA83DB58381E}"/>
    <hyperlink ref="I57:M58" location="'Further Information'!B153" display="See here for further information and resources" xr:uid="{89F6FBE9-A857-4189-B5EC-93A99E685861}"/>
    <hyperlink ref="O1:P2" location="'READ FIRST User Guide'!A1" display="User Guide" xr:uid="{A8CAFD87-2E29-9249-8148-466A53EDDAC0}"/>
    <hyperlink ref="O3:P4" location="Glossary!A1" display="Glossary" xr:uid="{D2E060D2-6C80-3548-8858-961F27DCA785}"/>
  </hyperlinks>
  <pageMargins left="0.7" right="0.7" top="0.75" bottom="0.75" header="0.3" footer="0.3"/>
  <pageSetup orientation="portrait" horizontalDpi="0" verticalDpi="0"/>
  <drawing r:id="rId1"/>
  <legacyDrawing r:id="rId2"/>
  <mc:AlternateContent xmlns:mc="http://schemas.openxmlformats.org/markup-compatibility/2006">
    <mc:Choice Requires="x14">
      <controls>
        <mc:AlternateContent xmlns:mc="http://schemas.openxmlformats.org/markup-compatibility/2006">
          <mc:Choice Requires="x14">
            <control shapeId="18439" r:id="rId3" name="Check Box 7">
              <controlPr defaultSize="0" autoFill="0" autoLine="0" autoPict="0">
                <anchor moveWithCells="1">
                  <from>
                    <xdr:col>14</xdr:col>
                    <xdr:colOff>228600</xdr:colOff>
                    <xdr:row>26</xdr:row>
                    <xdr:rowOff>25400</xdr:rowOff>
                  </from>
                  <to>
                    <xdr:col>14</xdr:col>
                    <xdr:colOff>520700</xdr:colOff>
                    <xdr:row>27</xdr:row>
                    <xdr:rowOff>139700</xdr:rowOff>
                  </to>
                </anchor>
              </controlPr>
            </control>
          </mc:Choice>
        </mc:AlternateContent>
        <mc:AlternateContent xmlns:mc="http://schemas.openxmlformats.org/markup-compatibility/2006">
          <mc:Choice Requires="x14">
            <control shapeId="18440" r:id="rId4" name="Check Box 8">
              <controlPr defaultSize="0" autoFill="0" autoLine="0" autoPict="0">
                <anchor moveWithCells="1">
                  <from>
                    <xdr:col>14</xdr:col>
                    <xdr:colOff>228600</xdr:colOff>
                    <xdr:row>33</xdr:row>
                    <xdr:rowOff>25400</xdr:rowOff>
                  </from>
                  <to>
                    <xdr:col>14</xdr:col>
                    <xdr:colOff>520700</xdr:colOff>
                    <xdr:row>34</xdr:row>
                    <xdr:rowOff>139700</xdr:rowOff>
                  </to>
                </anchor>
              </controlPr>
            </control>
          </mc:Choice>
        </mc:AlternateContent>
        <mc:AlternateContent xmlns:mc="http://schemas.openxmlformats.org/markup-compatibility/2006">
          <mc:Choice Requires="x14">
            <control shapeId="18441" r:id="rId5" name="Check Box 9">
              <controlPr defaultSize="0" autoFill="0" autoLine="0" autoPict="0">
                <anchor moveWithCells="1">
                  <from>
                    <xdr:col>14</xdr:col>
                    <xdr:colOff>228600</xdr:colOff>
                    <xdr:row>40</xdr:row>
                    <xdr:rowOff>25400</xdr:rowOff>
                  </from>
                  <to>
                    <xdr:col>14</xdr:col>
                    <xdr:colOff>520700</xdr:colOff>
                    <xdr:row>41</xdr:row>
                    <xdr:rowOff>139700</xdr:rowOff>
                  </to>
                </anchor>
              </controlPr>
            </control>
          </mc:Choice>
        </mc:AlternateContent>
        <mc:AlternateContent xmlns:mc="http://schemas.openxmlformats.org/markup-compatibility/2006">
          <mc:Choice Requires="x14">
            <control shapeId="18442" r:id="rId6" name="Check Box 10">
              <controlPr defaultSize="0" autoFill="0" autoLine="0" autoPict="0">
                <anchor moveWithCells="1">
                  <from>
                    <xdr:col>14</xdr:col>
                    <xdr:colOff>228600</xdr:colOff>
                    <xdr:row>47</xdr:row>
                    <xdr:rowOff>25400</xdr:rowOff>
                  </from>
                  <to>
                    <xdr:col>14</xdr:col>
                    <xdr:colOff>520700</xdr:colOff>
                    <xdr:row>48</xdr:row>
                    <xdr:rowOff>139700</xdr:rowOff>
                  </to>
                </anchor>
              </controlPr>
            </control>
          </mc:Choice>
        </mc:AlternateContent>
        <mc:AlternateContent xmlns:mc="http://schemas.openxmlformats.org/markup-compatibility/2006">
          <mc:Choice Requires="x14">
            <control shapeId="18443" r:id="rId7" name="Check Box 11">
              <controlPr defaultSize="0" autoFill="0" autoLine="0" autoPict="0">
                <anchor moveWithCells="1">
                  <from>
                    <xdr:col>14</xdr:col>
                    <xdr:colOff>228600</xdr:colOff>
                    <xdr:row>55</xdr:row>
                    <xdr:rowOff>25400</xdr:rowOff>
                  </from>
                  <to>
                    <xdr:col>14</xdr:col>
                    <xdr:colOff>520700</xdr:colOff>
                    <xdr:row>56</xdr:row>
                    <xdr:rowOff>139700</xdr:rowOff>
                  </to>
                </anchor>
              </controlPr>
            </control>
          </mc:Choice>
        </mc:AlternateContent>
      </controls>
    </mc:Choice>
  </mc:AlternateConten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78F272D582A88C4B952DE81D95C81CFF" ma:contentTypeVersion="14" ma:contentTypeDescription="Create a new document." ma:contentTypeScope="" ma:versionID="eda094ca1ebaac3157d86b2a7941746f">
  <xsd:schema xmlns:xsd="http://www.w3.org/2001/XMLSchema" xmlns:xs="http://www.w3.org/2001/XMLSchema" xmlns:p="http://schemas.microsoft.com/office/2006/metadata/properties" xmlns:ns2="94bb9097-af3b-4c81-aa39-b63e50845b68" xmlns:ns3="68213bf0-f606-4cb1-8429-7bd93e1c4948" targetNamespace="http://schemas.microsoft.com/office/2006/metadata/properties" ma:root="true" ma:fieldsID="2f915fedddd10b693f97fc076371b478" ns2:_="" ns3:_="">
    <xsd:import namespace="94bb9097-af3b-4c81-aa39-b63e50845b68"/>
    <xsd:import namespace="68213bf0-f606-4cb1-8429-7bd93e1c4948"/>
    <xsd:element name="properties">
      <xsd:complexType>
        <xsd:sequence>
          <xsd:element name="documentManagement">
            <xsd:complexType>
              <xsd:all>
                <xsd:element ref="ns2:MediaServiceMetadata" minOccurs="0"/>
                <xsd:element ref="ns2:MediaServiceFastMetadata" minOccurs="0"/>
                <xsd:element ref="ns2:g0pa" minOccurs="0"/>
                <xsd:element ref="ns3:SharedWithUsers" minOccurs="0"/>
                <xsd:element ref="ns3:SharedWithDetails" minOccurs="0"/>
                <xsd:element ref="ns2:MediaServiceDateTaken" minOccurs="0"/>
                <xsd:element ref="ns2:MediaServiceAutoTags" minOccurs="0"/>
                <xsd:element ref="ns2:MediaServiceLocation" minOccurs="0"/>
                <xsd:element ref="ns2:MediaServiceOCR" minOccurs="0"/>
                <xsd:element ref="ns2:MediaServiceGenerationTime" minOccurs="0"/>
                <xsd:element ref="ns2:MediaServiceEventHashCode" minOccurs="0"/>
                <xsd:element ref="ns2:MediaServiceAutoKeyPoints" minOccurs="0"/>
                <xsd:element ref="ns2:MediaServiceKeyPoints" minOccurs="0"/>
                <xsd:element ref="ns2:_Flow_SignoffStatu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4bb9097-af3b-4c81-aa39-b63e50845b6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g0pa" ma:index="10" nillable="true" ma:displayName="Date and Time" ma:internalName="g0pa">
      <xsd:simpleType>
        <xsd:restriction base="dms:DateTime"/>
      </xsd:simpleType>
    </xsd:element>
    <xsd:element name="MediaServiceDateTaken" ma:index="13" nillable="true" ma:displayName="MediaServiceDateTaken" ma:hidden="true" ma:internalName="MediaServiceDateTaken" ma:readOnly="true">
      <xsd:simpleType>
        <xsd:restriction base="dms:Text"/>
      </xsd:simpleType>
    </xsd:element>
    <xsd:element name="MediaServiceAutoTags" ma:index="14" nillable="true" ma:displayName="Tags" ma:internalName="MediaServiceAutoTags" ma:readOnly="true">
      <xsd:simpleType>
        <xsd:restriction base="dms:Text"/>
      </xsd:simpleType>
    </xsd:element>
    <xsd:element name="MediaServiceLocation" ma:index="15" nillable="true" ma:displayName="Location" ma:internalName="MediaServiceLocatio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element name="MediaServiceAutoKeyPoints" ma:index="19" nillable="true" ma:displayName="MediaServiceAutoKeyPoints" ma:hidden="true" ma:internalName="MediaServiceAutoKeyPoints" ma:readOnly="true">
      <xsd:simpleType>
        <xsd:restriction base="dms:Note"/>
      </xsd:simpleType>
    </xsd:element>
    <xsd:element name="MediaServiceKeyPoints" ma:index="20" nillable="true" ma:displayName="KeyPoints" ma:internalName="MediaServiceKeyPoints" ma:readOnly="true">
      <xsd:simpleType>
        <xsd:restriction base="dms:Note">
          <xsd:maxLength value="255"/>
        </xsd:restriction>
      </xsd:simpleType>
    </xsd:element>
    <xsd:element name="_Flow_SignoffStatus" ma:index="21" nillable="true" ma:displayName="Sign-off status" ma:internalName="Sign_x002d_off_x0020_status">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8213bf0-f606-4cb1-8429-7bd93e1c4948" elementFormDefault="qualified">
    <xsd:import namespace="http://schemas.microsoft.com/office/2006/documentManagement/types"/>
    <xsd:import namespace="http://schemas.microsoft.com/office/infopath/2007/PartnerControls"/>
    <xsd:element name="SharedWithUsers" ma:index="11"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2"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g0pa xmlns="94bb9097-af3b-4c81-aa39-b63e50845b68" xsi:nil="true"/>
    <_Flow_SignoffStatus xmlns="94bb9097-af3b-4c81-aa39-b63e50845b68" xsi:nil="true"/>
  </documentManagement>
</p:properties>
</file>

<file path=customXml/itemProps1.xml><?xml version="1.0" encoding="utf-8"?>
<ds:datastoreItem xmlns:ds="http://schemas.openxmlformats.org/officeDocument/2006/customXml" ds:itemID="{11B48F86-0D91-4172-92E6-C22C2EDA24FD}">
  <ds:schemaRefs>
    <ds:schemaRef ds:uri="http://schemas.microsoft.com/sharepoint/v3/contenttype/forms"/>
  </ds:schemaRefs>
</ds:datastoreItem>
</file>

<file path=customXml/itemProps2.xml><?xml version="1.0" encoding="utf-8"?>
<ds:datastoreItem xmlns:ds="http://schemas.openxmlformats.org/officeDocument/2006/customXml" ds:itemID="{208FC582-88D0-4623-99AD-3ED39D3425B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4bb9097-af3b-4c81-aa39-b63e50845b68"/>
    <ds:schemaRef ds:uri="68213bf0-f606-4cb1-8429-7bd93e1c494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99924867-CA97-4DAD-96D7-BE079F0AB1FD}">
  <ds:schemaRefs>
    <ds:schemaRef ds:uri="http://schemas.microsoft.com/office/2006/metadata/properties"/>
    <ds:schemaRef ds:uri="http://schemas.microsoft.com/office/infopath/2007/PartnerControls"/>
    <ds:schemaRef ds:uri="94bb9097-af3b-4c81-aa39-b63e50845b68"/>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24</vt:i4>
      </vt:variant>
      <vt:variant>
        <vt:lpstr>Named Ranges</vt:lpstr>
      </vt:variant>
      <vt:variant>
        <vt:i4>1</vt:i4>
      </vt:variant>
    </vt:vector>
  </HeadingPairs>
  <TitlesOfParts>
    <vt:vector size="25" baseType="lpstr">
      <vt:lpstr>READ FIRST User Guide</vt:lpstr>
      <vt:lpstr>1. Start Page</vt:lpstr>
      <vt:lpstr>2. Enabling Conditions Overview</vt:lpstr>
      <vt:lpstr>3. Community Representation</vt:lpstr>
      <vt:lpstr>Gender Ratio_Tooltip</vt:lpstr>
      <vt:lpstr>4.  Gender</vt:lpstr>
      <vt:lpstr>5. Marginalized &amp; Vulnerable</vt:lpstr>
      <vt:lpstr>6. Institutional Capacity</vt:lpstr>
      <vt:lpstr>7. Technical Capacity</vt:lpstr>
      <vt:lpstr>8. Multi-Stakeholder Working</vt:lpstr>
      <vt:lpstr>9. Cross-Cultural Understanding</vt:lpstr>
      <vt:lpstr>10. Collaborative Design</vt:lpstr>
      <vt:lpstr>11. Policies &amp; Procedures</vt:lpstr>
      <vt:lpstr>12. Dedicated Personnel</vt:lpstr>
      <vt:lpstr>13. Recognition of Customary</vt:lpstr>
      <vt:lpstr>14. Prerequisite Steps 1-3</vt:lpstr>
      <vt:lpstr>15. Step 4. Consideration</vt:lpstr>
      <vt:lpstr>16. Step 5. Impact Assessment</vt:lpstr>
      <vt:lpstr>17. Step 6. Willingness</vt:lpstr>
      <vt:lpstr>18. Step 7. Negotiations</vt:lpstr>
      <vt:lpstr>19. Step 8. Sustainability</vt:lpstr>
      <vt:lpstr>Background Tab</vt:lpstr>
      <vt:lpstr>Glossary</vt:lpstr>
      <vt:lpstr>Further Information</vt:lpstr>
      <vt:lpstr>Insert_link_here._Use__www.__prefix.</vt:lpstr>
    </vt:vector>
  </TitlesOfParts>
  <Manager/>
  <Company>Equitable Origin</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Lucie</dc:creator>
  <cp:keywords/>
  <dc:description/>
  <cp:lastModifiedBy>Microsoft Office User</cp:lastModifiedBy>
  <cp:revision/>
  <dcterms:created xsi:type="dcterms:W3CDTF">2018-09-18T09:06:11Z</dcterms:created>
  <dcterms:modified xsi:type="dcterms:W3CDTF">2022-07-08T14:41:13Z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0x01010078F272D582A88C4B952DE81D95C81CFF</vt:lpwstr>
  </property>
</Properties>
</file>